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queryTables/queryTable6.xml" ContentType="application/vnd.openxmlformats-officedocument.spreadsheetml.queryTable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8940" activeTab="5"/>
  </bookViews>
  <sheets>
    <sheet name="01_2018" sheetId="2" r:id="rId1"/>
    <sheet name="02_2018" sheetId="3" r:id="rId2"/>
    <sheet name="03_2018" sheetId="4" r:id="rId3"/>
    <sheet name="04_2018" sheetId="5" r:id="rId4"/>
    <sheet name="05_2018" sheetId="6" r:id="rId5"/>
    <sheet name="06_2018" sheetId="7" r:id="rId6"/>
    <sheet name="Anual_2018" sheetId="8" r:id="rId7"/>
  </sheets>
  <definedNames>
    <definedName name="DadosExternos_1" localSheetId="0" hidden="1">'01_2018'!$A$1:$D$40</definedName>
    <definedName name="DadosExternos_1" localSheetId="1" hidden="1">'02_2018'!$A$1:$D$38</definedName>
    <definedName name="DadosExternos_1" localSheetId="2" hidden="1">'03_2018'!$A$1:$D$40</definedName>
    <definedName name="DadosExternos_1" localSheetId="6" hidden="1">Anual_2018!$A$1:$D$16</definedName>
    <definedName name="DadosExternos_2" localSheetId="3" hidden="1">'04_2018'!$A$1:$D$39</definedName>
    <definedName name="DadosExternos_3" localSheetId="4" hidden="1">'05_2018'!$A$1:$D$40</definedName>
  </definedNames>
  <calcPr calcId="144525"/>
</workbook>
</file>

<file path=xl/calcChain.xml><?xml version="1.0" encoding="utf-8"?>
<calcChain xmlns="http://schemas.openxmlformats.org/spreadsheetml/2006/main">
  <c r="D5" i="8" l="1"/>
  <c r="B24" i="8"/>
  <c r="B23" i="8"/>
  <c r="B22" i="8"/>
  <c r="B42" i="5"/>
  <c r="D4" i="2"/>
  <c r="B42" i="2"/>
  <c r="B44" i="2"/>
  <c r="B43" i="2"/>
  <c r="B43" i="7" l="1"/>
  <c r="B44" i="6"/>
  <c r="B43" i="5"/>
  <c r="B44" i="4"/>
  <c r="B42" i="3"/>
  <c r="B42" i="7"/>
  <c r="D4" i="5"/>
  <c r="D4" i="4"/>
  <c r="D4" i="3"/>
  <c r="D4" i="7"/>
  <c r="B15" i="8" s="1"/>
  <c r="B41" i="7"/>
  <c r="B12" i="8" l="1"/>
  <c r="B13" i="8"/>
  <c r="B11" i="8"/>
  <c r="D4" i="6"/>
  <c r="B14" i="8" s="1"/>
  <c r="D5" i="7" l="1"/>
  <c r="B10" i="8"/>
  <c r="B18" i="8" s="1"/>
  <c r="B20" i="8" l="1"/>
  <c r="B19" i="8"/>
  <c r="B43" i="6"/>
  <c r="B42" i="6"/>
  <c r="B41" i="5"/>
  <c r="B42" i="4"/>
  <c r="B40" i="3"/>
  <c r="B41" i="3"/>
  <c r="B43" i="4"/>
</calcChain>
</file>

<file path=xl/connections.xml><?xml version="1.0" encoding="utf-8"?>
<connections xmlns="http://schemas.openxmlformats.org/spreadsheetml/2006/main">
  <connection id="1" keepAlive="1" name="Consulta - Ufersa_2018(Yearly_Report)" description="Conexão com a consulta 'Ufersa_2018(Yearly_Report)' na pasta de trabalho." type="5" refreshedVersion="6" background="1" saveData="1">
    <dbPr connection="Provider=Microsoft.Mashup.OleDb.1;Data Source=$Workbook$;Location=Ufersa_2018(Yearly_Report);Extended Properties=&quot;&quot;" command="SELECT * FROM [Ufersa_2018(Yearly_Report)]"/>
  </connection>
  <connection id="2" keepAlive="1" name="Consulta - Ufersa_Apr_2018(Monthly_Report)" description="Conexão com a consulta 'Ufersa_Apr_2018(Monthly_Report)' na pasta de trabalho." type="5" refreshedVersion="6" background="1" saveData="1">
    <dbPr connection="Provider=Microsoft.Mashup.OleDb.1;Data Source=$Workbook$;Location=Ufersa_Apr_2018(Monthly_Report);Extended Properties=&quot;&quot;" command="SELECT * FROM [Ufersa_Apr_2018(Monthly_Report)]"/>
  </connection>
  <connection id="3" keepAlive="1" name="Consulta - Ufersa_Feb_2018(Monthly_Report)" description="Conexão com a consulta 'Ufersa_Feb_2018(Monthly_Report)' na pasta de trabalho." type="5" refreshedVersion="6" background="1" saveData="1">
    <dbPr connection="Provider=Microsoft.Mashup.OleDb.1;Data Source=$Workbook$;Location=Ufersa_Feb_2018(Monthly_Report);Extended Properties=&quot;&quot;" command="SELECT * FROM [Ufersa_Feb_2018(Monthly_Report)]"/>
  </connection>
  <connection id="4" keepAlive="1" name="Consulta - Ufersa_Jan_2018(Monthly_Report)" description="Conexão com a consulta 'Ufersa_Jan_2018(Monthly_Report)' na pasta de trabalho." type="5" refreshedVersion="6" background="1" saveData="1">
    <dbPr connection="Provider=Microsoft.Mashup.OleDb.1;Data Source=$Workbook$;Location=Ufersa_Jan_2018(Monthly_Report);Extended Properties=&quot;&quot;" command="SELECT * FROM [Ufersa_Jan_2018(Monthly_Report)]"/>
  </connection>
  <connection id="5" keepAlive="1" name="Consulta - Ufersa_Mar_2018(Monthly_Report)" description="Conexão com a consulta 'Ufersa_Mar_2018(Monthly_Report)' na pasta de trabalho." type="5" refreshedVersion="6" background="1" saveData="1">
    <dbPr connection="Provider=Microsoft.Mashup.OleDb.1;Data Source=$Workbook$;Location=Ufersa_Mar_2018(Monthly_Report);Extended Properties=&quot;&quot;" command="SELECT * FROM [Ufersa_Mar_2018(Monthly_Report)]"/>
  </connection>
  <connection id="6" keepAlive="1" name="Consulta - Ufersa_May_2018(Monthly_Report)" description="Conexão com a consulta 'Ufersa_May_2018(Monthly_Report)' na pasta de trabalho." type="5" refreshedVersion="6" background="1" saveData="1">
    <dbPr connection="Provider=Microsoft.Mashup.OleDb.1;Data Source=$Workbook$;Location=Ufersa_May_2018(Monthly_Report);Extended Properties=&quot;&quot;" command="SELECT * FROM [Ufersa_May_2018(Monthly_Report)]"/>
  </connection>
</connections>
</file>

<file path=xl/sharedStrings.xml><?xml version="1.0" encoding="utf-8"?>
<sst xmlns="http://schemas.openxmlformats.org/spreadsheetml/2006/main" count="305" uniqueCount="37">
  <si>
    <t>Column1</t>
  </si>
  <si>
    <t>Column2</t>
  </si>
  <si>
    <t>Column3</t>
  </si>
  <si>
    <t>Column4</t>
  </si>
  <si>
    <t>Monthly Report</t>
  </si>
  <si>
    <t/>
  </si>
  <si>
    <t>Project Overview</t>
  </si>
  <si>
    <t>Site Name:</t>
  </si>
  <si>
    <t>Ufersa</t>
  </si>
  <si>
    <t>Monthly Energy:</t>
  </si>
  <si>
    <t>System Size:</t>
  </si>
  <si>
    <t>150kWp</t>
  </si>
  <si>
    <t>Total Energy:</t>
  </si>
  <si>
    <t>Time:</t>
  </si>
  <si>
    <t>Jan;2018</t>
  </si>
  <si>
    <t>Summary</t>
  </si>
  <si>
    <t>Time</t>
  </si>
  <si>
    <t>Energy(kWh)</t>
  </si>
  <si>
    <t>Mar,2018</t>
  </si>
  <si>
    <t>Jun,2018</t>
  </si>
  <si>
    <t>Yearly Report</t>
  </si>
  <si>
    <t>2018</t>
  </si>
  <si>
    <t>Máxima</t>
  </si>
  <si>
    <t>Mínima</t>
  </si>
  <si>
    <t>Média</t>
  </si>
  <si>
    <t>Column5</t>
  </si>
  <si>
    <t>kWh</t>
  </si>
  <si>
    <t>Máxima Diária:</t>
  </si>
  <si>
    <t>Mínima Diária:</t>
  </si>
  <si>
    <t>Média Diária:</t>
  </si>
  <si>
    <t>Fev,2018</t>
  </si>
  <si>
    <t>Abr,2018</t>
  </si>
  <si>
    <t>Mai,2018</t>
  </si>
  <si>
    <t>Column6</t>
  </si>
  <si>
    <t>Máxima Mensal:</t>
  </si>
  <si>
    <t>Mínima Mensal:</t>
  </si>
  <si>
    <t>Média Mensal: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</si>
</sst>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0" fontId="0" fillId="0" borderId="0" xfId="0"/>
    <xf numFmtId="14" fontId="0" fillId="0" borderId="0" xfId="0" applyNumberFormat="1" applyAlignment="1">
      <alignment horizontal="center"/>
    </xf>
    <xf numFmtId="0" fontId="0" fillId="2" borderId="2" xfId="0" applyNumberFormat="1" applyFont="1" applyFill="1" applyBorder="1"/>
    <xf numFmtId="0" fontId="0" fillId="0" borderId="2" xfId="0" applyNumberFormat="1" applyFont="1" applyBorder="1"/>
    <xf numFmtId="164" fontId="0" fillId="2" borderId="3" xfId="0" applyNumberFormat="1" applyFont="1" applyFill="1" applyBorder="1"/>
    <xf numFmtId="164" fontId="0" fillId="0" borderId="3" xfId="0" applyNumberFormat="1" applyFont="1" applyBorder="1"/>
    <xf numFmtId="165" fontId="0" fillId="0" borderId="0" xfId="0" applyNumberFormat="1" applyAlignment="1">
      <alignment horizontal="center"/>
    </xf>
    <xf numFmtId="164" fontId="0" fillId="0" borderId="0" xfId="0" applyNumberFormat="1"/>
    <xf numFmtId="164" fontId="0" fillId="3" borderId="0" xfId="0" applyNumberFormat="1" applyFill="1"/>
    <xf numFmtId="4" fontId="0" fillId="0" borderId="0" xfId="0" applyNumberFormat="1"/>
    <xf numFmtId="164" fontId="0" fillId="0" borderId="0" xfId="0" applyNumberFormat="1"/>
    <xf numFmtId="0" fontId="0" fillId="3" borderId="0" xfId="0" applyFill="1"/>
    <xf numFmtId="164" fontId="0" fillId="3" borderId="1" xfId="0" applyNumberFormat="1" applyFill="1" applyBorder="1"/>
    <xf numFmtId="16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/>
    <xf numFmtId="17" fontId="0" fillId="0" borderId="0" xfId="0" applyNumberFormat="1" applyAlignment="1">
      <alignment horizontal="center"/>
    </xf>
    <xf numFmtId="0" fontId="1" fillId="0" borderId="0" xfId="0" applyNumberFormat="1" applyFont="1"/>
    <xf numFmtId="0" fontId="0" fillId="0" borderId="0" xfId="0" applyFont="1"/>
    <xf numFmtId="164" fontId="1" fillId="0" borderId="0" xfId="0" applyNumberFormat="1" applyFont="1" applyAlignment="1">
      <alignment wrapText="1"/>
    </xf>
    <xf numFmtId="0" fontId="0" fillId="0" borderId="0" xfId="0" applyNumberFormat="1" applyFont="1"/>
    <xf numFmtId="0" fontId="0" fillId="0" borderId="0" xfId="0" applyFill="1"/>
    <xf numFmtId="164" fontId="0" fillId="0" borderId="0" xfId="0" applyNumberFormat="1" applyFill="1"/>
    <xf numFmtId="0" fontId="0" fillId="4" borderId="0" xfId="0" applyFill="1"/>
    <xf numFmtId="164" fontId="0" fillId="4" borderId="0" xfId="0" applyNumberFormat="1" applyFill="1"/>
    <xf numFmtId="0" fontId="0" fillId="4" borderId="0" xfId="0" applyFont="1" applyFill="1"/>
    <xf numFmtId="164" fontId="0" fillId="4" borderId="0" xfId="0" applyNumberFormat="1" applyFont="1" applyFill="1"/>
    <xf numFmtId="164" fontId="0" fillId="0" borderId="0" xfId="0" applyNumberFormat="1" applyFont="1"/>
  </cellXfs>
  <cellStyles count="2">
    <cellStyle name="Normal" xfId="0" builtinId="0"/>
    <cellStyle name="Normal 2" xfId="1"/>
  </cellStyles>
  <dxfs count="3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Geração de Energia - Janeiro 2018 (kWh)</a:t>
            </a:r>
            <a:endParaRPr lang="pt-BR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'01_2018'!$A$10:$A$40</c:f>
              <c:numCache>
                <c:formatCode>m/d/yyyy</c:formatCode>
                <c:ptCount val="31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</c:numCache>
            </c:numRef>
          </c:cat>
          <c:val>
            <c:numRef>
              <c:f>'01_2018'!$B$10:$B$40</c:f>
              <c:numCache>
                <c:formatCode>#,##0.0</c:formatCode>
                <c:ptCount val="31"/>
                <c:pt idx="0">
                  <c:v>674.05294117647065</c:v>
                </c:pt>
                <c:pt idx="1">
                  <c:v>627</c:v>
                </c:pt>
                <c:pt idx="2">
                  <c:v>684</c:v>
                </c:pt>
                <c:pt idx="3">
                  <c:v>670.92352941176466</c:v>
                </c:pt>
                <c:pt idx="4">
                  <c:v>494</c:v>
                </c:pt>
                <c:pt idx="5">
                  <c:v>578.94117647058818</c:v>
                </c:pt>
                <c:pt idx="6">
                  <c:v>724.23529411764707</c:v>
                </c:pt>
                <c:pt idx="7">
                  <c:v>687.35294117647049</c:v>
                </c:pt>
                <c:pt idx="8">
                  <c:v>517.47058823529414</c:v>
                </c:pt>
                <c:pt idx="9">
                  <c:v>423.70000000000005</c:v>
                </c:pt>
                <c:pt idx="10">
                  <c:v>728.59411764705874</c:v>
                </c:pt>
                <c:pt idx="11">
                  <c:v>792.41176470588232</c:v>
                </c:pt>
                <c:pt idx="12">
                  <c:v>654.94117647058818</c:v>
                </c:pt>
                <c:pt idx="13">
                  <c:v>594.92352941176466</c:v>
                </c:pt>
                <c:pt idx="14">
                  <c:v>632.14117647058833</c:v>
                </c:pt>
                <c:pt idx="15">
                  <c:v>739.99411764705883</c:v>
                </c:pt>
                <c:pt idx="16">
                  <c:v>725.46470588235297</c:v>
                </c:pt>
                <c:pt idx="17">
                  <c:v>696.2941176470589</c:v>
                </c:pt>
                <c:pt idx="18">
                  <c:v>659.52352941176468</c:v>
                </c:pt>
                <c:pt idx="19">
                  <c:v>457.67647058823525</c:v>
                </c:pt>
                <c:pt idx="20">
                  <c:v>694.7294117647059</c:v>
                </c:pt>
                <c:pt idx="21">
                  <c:v>738.76470588235293</c:v>
                </c:pt>
                <c:pt idx="22">
                  <c:v>559.2705882352941</c:v>
                </c:pt>
                <c:pt idx="23">
                  <c:v>546.5711691727671</c:v>
                </c:pt>
                <c:pt idx="24">
                  <c:v>689.24561227418405</c:v>
                </c:pt>
                <c:pt idx="25">
                  <c:v>564.85882352941178</c:v>
                </c:pt>
                <c:pt idx="26">
                  <c:v>368.15294117647056</c:v>
                </c:pt>
                <c:pt idx="27">
                  <c:v>628.11764705882354</c:v>
                </c:pt>
                <c:pt idx="28">
                  <c:v>456</c:v>
                </c:pt>
                <c:pt idx="29">
                  <c:v>661.53529411764703</c:v>
                </c:pt>
                <c:pt idx="30">
                  <c:v>666.45294117647052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26-407E-A5AD-1D49F6F0A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306432"/>
        <c:axId val="88519424"/>
      </c:barChart>
      <c:dateAx>
        <c:axId val="883064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519424"/>
        <c:crosses val="autoZero"/>
        <c:auto val="1"/>
        <c:lblOffset val="100"/>
        <c:baseTimeUnit val="days"/>
      </c:dateAx>
      <c:valAx>
        <c:axId val="8851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30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Geração de Energia - Fevereiro 2018 (kWh)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'02_2018'!$A$10:$A$37</c:f>
              <c:numCache>
                <c:formatCode>dd/mm/yy;@</c:formatCode>
                <c:ptCount val="28"/>
                <c:pt idx="0">
                  <c:v>43132</c:v>
                </c:pt>
                <c:pt idx="1">
                  <c:v>43133</c:v>
                </c:pt>
                <c:pt idx="2">
                  <c:v>43134</c:v>
                </c:pt>
                <c:pt idx="3">
                  <c:v>43135</c:v>
                </c:pt>
                <c:pt idx="4">
                  <c:v>43136</c:v>
                </c:pt>
                <c:pt idx="5">
                  <c:v>43137</c:v>
                </c:pt>
                <c:pt idx="6">
                  <c:v>43138</c:v>
                </c:pt>
                <c:pt idx="7">
                  <c:v>43139</c:v>
                </c:pt>
                <c:pt idx="8">
                  <c:v>43140</c:v>
                </c:pt>
                <c:pt idx="9">
                  <c:v>43141</c:v>
                </c:pt>
                <c:pt idx="10">
                  <c:v>43142</c:v>
                </c:pt>
                <c:pt idx="11">
                  <c:v>43143</c:v>
                </c:pt>
                <c:pt idx="12">
                  <c:v>43144</c:v>
                </c:pt>
                <c:pt idx="13">
                  <c:v>43145</c:v>
                </c:pt>
                <c:pt idx="14">
                  <c:v>43146</c:v>
                </c:pt>
                <c:pt idx="15">
                  <c:v>43147</c:v>
                </c:pt>
                <c:pt idx="16">
                  <c:v>43148</c:v>
                </c:pt>
                <c:pt idx="17">
                  <c:v>43149</c:v>
                </c:pt>
                <c:pt idx="18">
                  <c:v>43150</c:v>
                </c:pt>
                <c:pt idx="19">
                  <c:v>43151</c:v>
                </c:pt>
                <c:pt idx="20">
                  <c:v>43152</c:v>
                </c:pt>
                <c:pt idx="21">
                  <c:v>43153</c:v>
                </c:pt>
                <c:pt idx="22">
                  <c:v>43154</c:v>
                </c:pt>
                <c:pt idx="23">
                  <c:v>43155</c:v>
                </c:pt>
                <c:pt idx="24">
                  <c:v>43156</c:v>
                </c:pt>
                <c:pt idx="25">
                  <c:v>43157</c:v>
                </c:pt>
                <c:pt idx="26">
                  <c:v>43158</c:v>
                </c:pt>
                <c:pt idx="27">
                  <c:v>43159</c:v>
                </c:pt>
              </c:numCache>
            </c:numRef>
          </c:cat>
          <c:val>
            <c:numRef>
              <c:f>'02_2018'!$B$10:$B$37</c:f>
              <c:numCache>
                <c:formatCode>#,##0.0</c:formatCode>
                <c:ptCount val="28"/>
                <c:pt idx="0">
                  <c:v>631.35882352941178</c:v>
                </c:pt>
                <c:pt idx="1">
                  <c:v>624.76470588235293</c:v>
                </c:pt>
                <c:pt idx="2">
                  <c:v>707.47058823529414</c:v>
                </c:pt>
                <c:pt idx="3">
                  <c:v>657.17647058823525</c:v>
                </c:pt>
                <c:pt idx="4">
                  <c:v>537.8117647058823</c:v>
                </c:pt>
                <c:pt idx="5">
                  <c:v>608.44705882352946</c:v>
                </c:pt>
                <c:pt idx="6">
                  <c:v>668.01764705882351</c:v>
                </c:pt>
                <c:pt idx="7">
                  <c:v>577.82352941176464</c:v>
                </c:pt>
                <c:pt idx="8">
                  <c:v>631.47058823529414</c:v>
                </c:pt>
                <c:pt idx="9">
                  <c:v>538.70588235294122</c:v>
                </c:pt>
                <c:pt idx="10">
                  <c:v>400.11764705882354</c:v>
                </c:pt>
                <c:pt idx="11">
                  <c:v>535.12941176470588</c:v>
                </c:pt>
                <c:pt idx="12">
                  <c:v>439.34705882352944</c:v>
                </c:pt>
                <c:pt idx="13">
                  <c:v>217.94117647058823</c:v>
                </c:pt>
                <c:pt idx="14">
                  <c:v>447.7294117647059</c:v>
                </c:pt>
                <c:pt idx="15">
                  <c:v>533.9</c:v>
                </c:pt>
                <c:pt idx="16">
                  <c:v>188.75306680061598</c:v>
                </c:pt>
                <c:pt idx="17">
                  <c:v>490.48058768710064</c:v>
                </c:pt>
                <c:pt idx="18">
                  <c:v>382.68235294117642</c:v>
                </c:pt>
                <c:pt idx="19">
                  <c:v>714.28823529411761</c:v>
                </c:pt>
                <c:pt idx="20">
                  <c:v>762.90588235294115</c:v>
                </c:pt>
                <c:pt idx="21">
                  <c:v>462.92941176470589</c:v>
                </c:pt>
                <c:pt idx="22">
                  <c:v>626.10588235294119</c:v>
                </c:pt>
                <c:pt idx="23">
                  <c:v>557.70588235294122</c:v>
                </c:pt>
                <c:pt idx="24">
                  <c:v>717.52941176470597</c:v>
                </c:pt>
                <c:pt idx="25">
                  <c:v>735.41176470588232</c:v>
                </c:pt>
                <c:pt idx="26">
                  <c:v>767.82352941176464</c:v>
                </c:pt>
                <c:pt idx="27">
                  <c:v>525.2941176470589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6A-426D-8760-865A21345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590208"/>
        <c:axId val="88591744"/>
      </c:barChart>
      <c:dateAx>
        <c:axId val="88590208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591744"/>
        <c:crosses val="autoZero"/>
        <c:auto val="1"/>
        <c:lblOffset val="100"/>
        <c:baseTimeUnit val="days"/>
      </c:dateAx>
      <c:valAx>
        <c:axId val="8859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59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Geração de Energia - Março 2018 (kWh)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'03_2018'!$A$10:$A$40</c:f>
              <c:numCache>
                <c:formatCode>m/d/yyyy</c:formatCode>
                <c:ptCount val="31"/>
                <c:pt idx="0">
                  <c:v>43160</c:v>
                </c:pt>
                <c:pt idx="1">
                  <c:v>43161</c:v>
                </c:pt>
                <c:pt idx="2">
                  <c:v>43162</c:v>
                </c:pt>
                <c:pt idx="3">
                  <c:v>43163</c:v>
                </c:pt>
                <c:pt idx="4">
                  <c:v>43164</c:v>
                </c:pt>
                <c:pt idx="5">
                  <c:v>43165</c:v>
                </c:pt>
                <c:pt idx="6">
                  <c:v>43166</c:v>
                </c:pt>
                <c:pt idx="7">
                  <c:v>43167</c:v>
                </c:pt>
                <c:pt idx="8">
                  <c:v>43168</c:v>
                </c:pt>
                <c:pt idx="9">
                  <c:v>43169</c:v>
                </c:pt>
                <c:pt idx="10">
                  <c:v>43170</c:v>
                </c:pt>
                <c:pt idx="11">
                  <c:v>43171</c:v>
                </c:pt>
                <c:pt idx="12">
                  <c:v>43172</c:v>
                </c:pt>
                <c:pt idx="13">
                  <c:v>43173</c:v>
                </c:pt>
                <c:pt idx="14">
                  <c:v>43174</c:v>
                </c:pt>
                <c:pt idx="15">
                  <c:v>43175</c:v>
                </c:pt>
                <c:pt idx="16">
                  <c:v>43176</c:v>
                </c:pt>
                <c:pt idx="17">
                  <c:v>43177</c:v>
                </c:pt>
                <c:pt idx="18">
                  <c:v>43178</c:v>
                </c:pt>
                <c:pt idx="19">
                  <c:v>43179</c:v>
                </c:pt>
                <c:pt idx="20">
                  <c:v>43180</c:v>
                </c:pt>
                <c:pt idx="21">
                  <c:v>43181</c:v>
                </c:pt>
                <c:pt idx="22">
                  <c:v>43182</c:v>
                </c:pt>
                <c:pt idx="23">
                  <c:v>43183</c:v>
                </c:pt>
                <c:pt idx="24">
                  <c:v>43184</c:v>
                </c:pt>
                <c:pt idx="25">
                  <c:v>43185</c:v>
                </c:pt>
                <c:pt idx="26">
                  <c:v>43186</c:v>
                </c:pt>
                <c:pt idx="27">
                  <c:v>43187</c:v>
                </c:pt>
                <c:pt idx="28">
                  <c:v>43188</c:v>
                </c:pt>
                <c:pt idx="29">
                  <c:v>43189</c:v>
                </c:pt>
                <c:pt idx="30">
                  <c:v>43190</c:v>
                </c:pt>
              </c:numCache>
            </c:numRef>
          </c:cat>
          <c:val>
            <c:numRef>
              <c:f>'03_2018'!$B$10:$B$40</c:f>
              <c:numCache>
                <c:formatCode>#,##0.0</c:formatCode>
                <c:ptCount val="31"/>
                <c:pt idx="0">
                  <c:v>364.12941176470588</c:v>
                </c:pt>
                <c:pt idx="1">
                  <c:v>702.88823529411764</c:v>
                </c:pt>
                <c:pt idx="2">
                  <c:v>392.85294117647061</c:v>
                </c:pt>
                <c:pt idx="3">
                  <c:v>686.57058823529405</c:v>
                </c:pt>
                <c:pt idx="4">
                  <c:v>575.58823529411757</c:v>
                </c:pt>
                <c:pt idx="5">
                  <c:v>543.17647058823525</c:v>
                </c:pt>
                <c:pt idx="6">
                  <c:v>660.30588235294113</c:v>
                </c:pt>
                <c:pt idx="7">
                  <c:v>739.88235294117646</c:v>
                </c:pt>
                <c:pt idx="8">
                  <c:v>633.37058823529412</c:v>
                </c:pt>
                <c:pt idx="9">
                  <c:v>636.27647058823527</c:v>
                </c:pt>
                <c:pt idx="10">
                  <c:v>708.14117647058833</c:v>
                </c:pt>
                <c:pt idx="11">
                  <c:v>719.20588235294122</c:v>
                </c:pt>
                <c:pt idx="12">
                  <c:v>623.64705882352939</c:v>
                </c:pt>
                <c:pt idx="13">
                  <c:v>630.35294117647049</c:v>
                </c:pt>
                <c:pt idx="14">
                  <c:v>729.82352941176464</c:v>
                </c:pt>
                <c:pt idx="15">
                  <c:v>723.90000000000009</c:v>
                </c:pt>
                <c:pt idx="16">
                  <c:v>763.35294117647049</c:v>
                </c:pt>
                <c:pt idx="17">
                  <c:v>610.34705882352944</c:v>
                </c:pt>
                <c:pt idx="18">
                  <c:v>686.23529411764707</c:v>
                </c:pt>
                <c:pt idx="19">
                  <c:v>730.38235294117646</c:v>
                </c:pt>
                <c:pt idx="20">
                  <c:v>578.49411764705883</c:v>
                </c:pt>
                <c:pt idx="21">
                  <c:v>654.94117647058818</c:v>
                </c:pt>
                <c:pt idx="22">
                  <c:v>581.73529411764707</c:v>
                </c:pt>
                <c:pt idx="23">
                  <c:v>656.84117647058827</c:v>
                </c:pt>
                <c:pt idx="24">
                  <c:v>593.91764705882349</c:v>
                </c:pt>
                <c:pt idx="25">
                  <c:v>424.81764705882352</c:v>
                </c:pt>
                <c:pt idx="26">
                  <c:v>504.05882352941177</c:v>
                </c:pt>
                <c:pt idx="27">
                  <c:v>463.8235294117647</c:v>
                </c:pt>
                <c:pt idx="28">
                  <c:v>404.58823529411762</c:v>
                </c:pt>
                <c:pt idx="29">
                  <c:v>497.35294117647055</c:v>
                </c:pt>
                <c:pt idx="30">
                  <c:v>543.17647058823525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52-4485-88EB-DF3C9ADBC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707840"/>
        <c:axId val="88709376"/>
      </c:barChart>
      <c:dateAx>
        <c:axId val="887078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709376"/>
        <c:crosses val="autoZero"/>
        <c:auto val="1"/>
        <c:lblOffset val="100"/>
        <c:baseTimeUnit val="days"/>
      </c:dateAx>
      <c:valAx>
        <c:axId val="8870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70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Geração de Energia Abril 2018 (kWh)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'04_2018'!$A$10:$A$39</c:f>
              <c:numCache>
                <c:formatCode>m/d/yyyy</c:formatCode>
                <c:ptCount val="30"/>
                <c:pt idx="0">
                  <c:v>43160</c:v>
                </c:pt>
                <c:pt idx="1">
                  <c:v>43161</c:v>
                </c:pt>
                <c:pt idx="2">
                  <c:v>43162</c:v>
                </c:pt>
                <c:pt idx="3">
                  <c:v>43163</c:v>
                </c:pt>
                <c:pt idx="4">
                  <c:v>43164</c:v>
                </c:pt>
                <c:pt idx="5">
                  <c:v>43165</c:v>
                </c:pt>
                <c:pt idx="6">
                  <c:v>43166</c:v>
                </c:pt>
                <c:pt idx="7">
                  <c:v>43167</c:v>
                </c:pt>
                <c:pt idx="8">
                  <c:v>43168</c:v>
                </c:pt>
                <c:pt idx="9">
                  <c:v>43169</c:v>
                </c:pt>
                <c:pt idx="10">
                  <c:v>43170</c:v>
                </c:pt>
                <c:pt idx="11">
                  <c:v>43171</c:v>
                </c:pt>
                <c:pt idx="12">
                  <c:v>43172</c:v>
                </c:pt>
                <c:pt idx="13">
                  <c:v>43173</c:v>
                </c:pt>
                <c:pt idx="14">
                  <c:v>43174</c:v>
                </c:pt>
                <c:pt idx="15">
                  <c:v>43175</c:v>
                </c:pt>
                <c:pt idx="16">
                  <c:v>43176</c:v>
                </c:pt>
                <c:pt idx="17">
                  <c:v>43177</c:v>
                </c:pt>
                <c:pt idx="18">
                  <c:v>43178</c:v>
                </c:pt>
                <c:pt idx="19">
                  <c:v>43179</c:v>
                </c:pt>
                <c:pt idx="20">
                  <c:v>43180</c:v>
                </c:pt>
                <c:pt idx="21">
                  <c:v>43181</c:v>
                </c:pt>
                <c:pt idx="22">
                  <c:v>43182</c:v>
                </c:pt>
                <c:pt idx="23">
                  <c:v>43183</c:v>
                </c:pt>
                <c:pt idx="24">
                  <c:v>43184</c:v>
                </c:pt>
                <c:pt idx="25">
                  <c:v>43185</c:v>
                </c:pt>
                <c:pt idx="26">
                  <c:v>43186</c:v>
                </c:pt>
                <c:pt idx="27">
                  <c:v>43187</c:v>
                </c:pt>
                <c:pt idx="28">
                  <c:v>43188</c:v>
                </c:pt>
                <c:pt idx="29">
                  <c:v>43189</c:v>
                </c:pt>
              </c:numCache>
            </c:numRef>
          </c:cat>
          <c:val>
            <c:numRef>
              <c:f>'04_2018'!$B$10:$B$39</c:f>
              <c:numCache>
                <c:formatCode>General</c:formatCode>
                <c:ptCount val="30"/>
                <c:pt idx="0">
                  <c:v>721.21764705882345</c:v>
                </c:pt>
                <c:pt idx="1">
                  <c:v>346.47058823529409</c:v>
                </c:pt>
                <c:pt idx="2">
                  <c:v>580.50588235294106</c:v>
                </c:pt>
                <c:pt idx="3">
                  <c:v>724.23529411764707</c:v>
                </c:pt>
                <c:pt idx="4">
                  <c:v>685.11764705882354</c:v>
                </c:pt>
                <c:pt idx="5">
                  <c:v>693.94705882352946</c:v>
                </c:pt>
                <c:pt idx="6">
                  <c:v>651.58823529411757</c:v>
                </c:pt>
                <c:pt idx="7">
                  <c:v>538.92941176470583</c:v>
                </c:pt>
                <c:pt idx="8">
                  <c:v>513</c:v>
                </c:pt>
                <c:pt idx="9">
                  <c:v>582.07058823529405</c:v>
                </c:pt>
                <c:pt idx="10">
                  <c:v>508.5294117647058</c:v>
                </c:pt>
                <c:pt idx="11">
                  <c:v>600.17647058823525</c:v>
                </c:pt>
                <c:pt idx="12">
                  <c:v>442.58823529411762</c:v>
                </c:pt>
                <c:pt idx="13">
                  <c:v>690.70588235294122</c:v>
                </c:pt>
                <c:pt idx="14">
                  <c:v>649.68823529411759</c:v>
                </c:pt>
                <c:pt idx="15">
                  <c:v>476.78823529411767</c:v>
                </c:pt>
                <c:pt idx="16">
                  <c:v>283.88235294117646</c:v>
                </c:pt>
                <c:pt idx="17">
                  <c:v>745.47058823529414</c:v>
                </c:pt>
                <c:pt idx="18">
                  <c:v>828.17647058823525</c:v>
                </c:pt>
                <c:pt idx="19">
                  <c:v>714.84705882352944</c:v>
                </c:pt>
                <c:pt idx="20">
                  <c:v>761.11764705882354</c:v>
                </c:pt>
                <c:pt idx="21">
                  <c:v>713.05882352941171</c:v>
                </c:pt>
                <c:pt idx="22">
                  <c:v>694.17058823529408</c:v>
                </c:pt>
                <c:pt idx="23">
                  <c:v>811.97058823529414</c:v>
                </c:pt>
                <c:pt idx="24">
                  <c:v>760</c:v>
                </c:pt>
                <c:pt idx="25">
                  <c:v>665</c:v>
                </c:pt>
                <c:pt idx="26">
                  <c:v>665.55882352941171</c:v>
                </c:pt>
                <c:pt idx="27">
                  <c:v>668.12941176470576</c:v>
                </c:pt>
                <c:pt idx="28">
                  <c:v>726.69411764705887</c:v>
                </c:pt>
                <c:pt idx="29">
                  <c:v>587.1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E6-4D21-AE47-614995201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662272"/>
        <c:axId val="88740608"/>
      </c:barChart>
      <c:dateAx>
        <c:axId val="1646622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740608"/>
        <c:crosses val="autoZero"/>
        <c:auto val="1"/>
        <c:lblOffset val="100"/>
        <c:baseTimeUnit val="days"/>
      </c:dateAx>
      <c:valAx>
        <c:axId val="8874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66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Geração de Energia - Maio 2018 (kWh)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'05_2018'!$A$10:$A$40</c:f>
              <c:numCache>
                <c:formatCode>m/d/yyyy</c:formatCode>
                <c:ptCount val="31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</c:numCache>
            </c:numRef>
          </c:cat>
          <c:val>
            <c:numRef>
              <c:f>'05_2018'!$B$10:$B$40</c:f>
              <c:numCache>
                <c:formatCode>#,##0.0</c:formatCode>
                <c:ptCount val="31"/>
                <c:pt idx="0">
                  <c:v>656.05882352941171</c:v>
                </c:pt>
                <c:pt idx="1">
                  <c:v>720.65882352941162</c:v>
                </c:pt>
                <c:pt idx="2">
                  <c:v>736.30588235294113</c:v>
                </c:pt>
                <c:pt idx="3">
                  <c:v>711.49411764705883</c:v>
                </c:pt>
                <c:pt idx="4">
                  <c:v>719.76470588235293</c:v>
                </c:pt>
                <c:pt idx="5">
                  <c:v>525.2941176470589</c:v>
                </c:pt>
                <c:pt idx="6">
                  <c:v>686.4588235294118</c:v>
                </c:pt>
                <c:pt idx="7">
                  <c:v>735.85882352941178</c:v>
                </c:pt>
                <c:pt idx="8">
                  <c:v>445.94117647058823</c:v>
                </c:pt>
                <c:pt idx="9">
                  <c:v>525.2941176470589</c:v>
                </c:pt>
                <c:pt idx="10">
                  <c:v>692.49411764705883</c:v>
                </c:pt>
                <c:pt idx="11">
                  <c:v>399.44705882352935</c:v>
                </c:pt>
                <c:pt idx="12">
                  <c:v>725.49917949180167</c:v>
                </c:pt>
                <c:pt idx="13">
                  <c:v>777.32352941176464</c:v>
                </c:pt>
                <c:pt idx="14">
                  <c:v>644.1</c:v>
                </c:pt>
                <c:pt idx="15">
                  <c:v>725.35294117647049</c:v>
                </c:pt>
                <c:pt idx="16">
                  <c:v>508.97647058823526</c:v>
                </c:pt>
                <c:pt idx="17">
                  <c:v>673.94117647058818</c:v>
                </c:pt>
                <c:pt idx="18">
                  <c:v>678.41176470588232</c:v>
                </c:pt>
                <c:pt idx="19">
                  <c:v>597.94117647058818</c:v>
                </c:pt>
                <c:pt idx="20">
                  <c:v>685.11764705882354</c:v>
                </c:pt>
                <c:pt idx="21">
                  <c:v>732.05882352941171</c:v>
                </c:pt>
                <c:pt idx="22">
                  <c:v>770.05882352941171</c:v>
                </c:pt>
                <c:pt idx="23">
                  <c:v>546.41764705882349</c:v>
                </c:pt>
                <c:pt idx="24">
                  <c:v>664.55294117647065</c:v>
                </c:pt>
                <c:pt idx="25">
                  <c:v>600.40000000000009</c:v>
                </c:pt>
                <c:pt idx="26">
                  <c:v>749.94117647058818</c:v>
                </c:pt>
                <c:pt idx="27">
                  <c:v>706.8</c:v>
                </c:pt>
                <c:pt idx="28">
                  <c:v>768.94117647058818</c:v>
                </c:pt>
                <c:pt idx="29">
                  <c:v>757.42941176470595</c:v>
                </c:pt>
                <c:pt idx="30">
                  <c:v>575.58823529411757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CB-46F7-B0EF-555468D9A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198080"/>
        <c:axId val="165085184"/>
      </c:barChart>
      <c:dateAx>
        <c:axId val="1651980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085184"/>
        <c:crosses val="autoZero"/>
        <c:auto val="1"/>
        <c:lblOffset val="100"/>
        <c:baseTimeUnit val="days"/>
      </c:dateAx>
      <c:valAx>
        <c:axId val="16508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19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Geração de Energia - Junho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 2018 (kWh)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1351845920214873"/>
          <c:y val="3.240728061166266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'06_2018'!$A$10:$A$40</c:f>
              <c:numCache>
                <c:formatCode>m/d/yyyy</c:formatCode>
                <c:ptCount val="31"/>
                <c:pt idx="0">
                  <c:v>43252</c:v>
                </c:pt>
                <c:pt idx="1">
                  <c:v>43253</c:v>
                </c:pt>
                <c:pt idx="2">
                  <c:v>43254</c:v>
                </c:pt>
                <c:pt idx="3">
                  <c:v>43255</c:v>
                </c:pt>
                <c:pt idx="4">
                  <c:v>43256</c:v>
                </c:pt>
                <c:pt idx="5">
                  <c:v>43257</c:v>
                </c:pt>
                <c:pt idx="6">
                  <c:v>43258</c:v>
                </c:pt>
                <c:pt idx="7">
                  <c:v>43259</c:v>
                </c:pt>
                <c:pt idx="8">
                  <c:v>43260</c:v>
                </c:pt>
                <c:pt idx="9">
                  <c:v>43261</c:v>
                </c:pt>
                <c:pt idx="10">
                  <c:v>43262</c:v>
                </c:pt>
                <c:pt idx="11">
                  <c:v>43263</c:v>
                </c:pt>
                <c:pt idx="12">
                  <c:v>43264</c:v>
                </c:pt>
                <c:pt idx="13">
                  <c:v>43265</c:v>
                </c:pt>
                <c:pt idx="14">
                  <c:v>43266</c:v>
                </c:pt>
                <c:pt idx="15">
                  <c:v>43267</c:v>
                </c:pt>
                <c:pt idx="16">
                  <c:v>43268</c:v>
                </c:pt>
                <c:pt idx="17">
                  <c:v>43269</c:v>
                </c:pt>
                <c:pt idx="18">
                  <c:v>43270</c:v>
                </c:pt>
                <c:pt idx="19">
                  <c:v>43271</c:v>
                </c:pt>
                <c:pt idx="20">
                  <c:v>43272</c:v>
                </c:pt>
                <c:pt idx="21">
                  <c:v>43273</c:v>
                </c:pt>
                <c:pt idx="22">
                  <c:v>43274</c:v>
                </c:pt>
                <c:pt idx="23">
                  <c:v>43275</c:v>
                </c:pt>
                <c:pt idx="24">
                  <c:v>43276</c:v>
                </c:pt>
                <c:pt idx="25">
                  <c:v>43277</c:v>
                </c:pt>
                <c:pt idx="26">
                  <c:v>43278</c:v>
                </c:pt>
                <c:pt idx="27">
                  <c:v>43279</c:v>
                </c:pt>
                <c:pt idx="28">
                  <c:v>43280</c:v>
                </c:pt>
                <c:pt idx="29">
                  <c:v>43281</c:v>
                </c:pt>
              </c:numCache>
            </c:numRef>
          </c:cat>
          <c:val>
            <c:numRef>
              <c:f>'06_2018'!$B$10:$B$40</c:f>
              <c:numCache>
                <c:formatCode>#,##0.0</c:formatCode>
                <c:ptCount val="31"/>
                <c:pt idx="0">
                  <c:v>601.2941176470589</c:v>
                </c:pt>
                <c:pt idx="1">
                  <c:v>747.81764705882358</c:v>
                </c:pt>
                <c:pt idx="2">
                  <c:v>340.99411764705889</c:v>
                </c:pt>
                <c:pt idx="3">
                  <c:v>603.86470588235295</c:v>
                </c:pt>
                <c:pt idx="4">
                  <c:v>718.31176470588241</c:v>
                </c:pt>
                <c:pt idx="5">
                  <c:v>656.28235294117644</c:v>
                </c:pt>
                <c:pt idx="6">
                  <c:v>416.3235294117647</c:v>
                </c:pt>
                <c:pt idx="7">
                  <c:v>538.70588235294122</c:v>
                </c:pt>
                <c:pt idx="8">
                  <c:v>737.64705882352939</c:v>
                </c:pt>
                <c:pt idx="9">
                  <c:v>735.41176470588232</c:v>
                </c:pt>
                <c:pt idx="10">
                  <c:v>780.11764705882354</c:v>
                </c:pt>
                <c:pt idx="11">
                  <c:v>764.47058823529414</c:v>
                </c:pt>
                <c:pt idx="12">
                  <c:v>736.52941176470597</c:v>
                </c:pt>
                <c:pt idx="13">
                  <c:v>744.35294117647049</c:v>
                </c:pt>
                <c:pt idx="14">
                  <c:v>628.11764705882354</c:v>
                </c:pt>
                <c:pt idx="15">
                  <c:v>578.2705882352941</c:v>
                </c:pt>
                <c:pt idx="16">
                  <c:v>463.04117647058825</c:v>
                </c:pt>
                <c:pt idx="17">
                  <c:v>530.1</c:v>
                </c:pt>
                <c:pt idx="18">
                  <c:v>630.01764705882351</c:v>
                </c:pt>
                <c:pt idx="19">
                  <c:v>736.30588235294113</c:v>
                </c:pt>
                <c:pt idx="20">
                  <c:v>737.03280000000007</c:v>
                </c:pt>
                <c:pt idx="21">
                  <c:v>629.14319999999987</c:v>
                </c:pt>
                <c:pt idx="22">
                  <c:v>732.56399999999996</c:v>
                </c:pt>
                <c:pt idx="23">
                  <c:v>601.3728000000001</c:v>
                </c:pt>
                <c:pt idx="24">
                  <c:v>763.20719999999983</c:v>
                </c:pt>
                <c:pt idx="25">
                  <c:v>660.42479999999989</c:v>
                </c:pt>
                <c:pt idx="26">
                  <c:v>717.5616</c:v>
                </c:pt>
                <c:pt idx="27">
                  <c:v>740.22480000000007</c:v>
                </c:pt>
                <c:pt idx="28">
                  <c:v>770.54880000000003</c:v>
                </c:pt>
                <c:pt idx="29">
                  <c:v>761.61119999999983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62-401B-BD0D-0669C986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364480"/>
        <c:axId val="165366016"/>
      </c:barChart>
      <c:dateAx>
        <c:axId val="1653644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366016"/>
        <c:crosses val="autoZero"/>
        <c:auto val="1"/>
        <c:lblOffset val="100"/>
        <c:baseTimeUnit val="days"/>
      </c:dateAx>
      <c:valAx>
        <c:axId val="16536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36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Geração de energia em 2018 (kWh)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Anual_2018!$A$10:$A$16</c:f>
              <c:numCache>
                <c:formatCode>mmm\-yy</c:formatCode>
                <c:ptCount val="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</c:numCache>
            </c:numRef>
          </c:cat>
          <c:val>
            <c:numRef>
              <c:f>Anual_2018!$B$10:$B$16</c:f>
              <c:numCache>
                <c:formatCode>#,##0.0</c:formatCode>
                <c:ptCount val="7"/>
                <c:pt idx="0">
                  <c:v>19337.340310858715</c:v>
                </c:pt>
                <c:pt idx="1">
                  <c:v>15689.121889781836</c:v>
                </c:pt>
                <c:pt idx="2">
                  <c:v>18764.176470588234</c:v>
                </c:pt>
                <c:pt idx="3">
                  <c:v>19030.735294117643</c:v>
                </c:pt>
                <c:pt idx="4">
                  <c:v>20443.922708903563</c:v>
                </c:pt>
                <c:pt idx="5">
                  <c:v>19801.667670588238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95-4A5F-A0D4-9D98702E2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663808"/>
        <c:axId val="162698368"/>
      </c:barChart>
      <c:catAx>
        <c:axId val="162663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698368"/>
        <c:crosses val="autoZero"/>
        <c:auto val="0"/>
        <c:lblAlgn val="ctr"/>
        <c:lblOffset val="100"/>
        <c:noMultiLvlLbl val="0"/>
      </c:catAx>
      <c:valAx>
        <c:axId val="16269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66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423861</xdr:colOff>
      <xdr:row>1</xdr:row>
      <xdr:rowOff>76200</xdr:rowOff>
    </xdr:from>
    <xdr:to>
      <xdr:col>13</xdr:col>
      <xdr:colOff>409574</xdr:colOff>
      <xdr:row>18</xdr:row>
      <xdr:rowOff>66674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B8432EF2-B71B-41FF-837D-A8483A5B97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414338</xdr:colOff>
      <xdr:row>0</xdr:row>
      <xdr:rowOff>142875</xdr:rowOff>
    </xdr:from>
    <xdr:to>
      <xdr:col>14</xdr:col>
      <xdr:colOff>28576</xdr:colOff>
      <xdr:row>19</xdr:row>
      <xdr:rowOff>52387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F11E8632-777F-42F4-AF91-28E1ED671F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38100</xdr:rowOff>
    </xdr:from>
    <xdr:to>
      <xdr:col>13</xdr:col>
      <xdr:colOff>571500</xdr:colOff>
      <xdr:row>19</xdr:row>
      <xdr:rowOff>98898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AE7C426C-A6A2-40E2-BD38-098A4097F7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352426</xdr:colOff>
      <xdr:row>0</xdr:row>
      <xdr:rowOff>0</xdr:rowOff>
    </xdr:from>
    <xdr:to>
      <xdr:col>14</xdr:col>
      <xdr:colOff>304800</xdr:colOff>
      <xdr:row>17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8302B89D-A040-498E-B426-1F7CC4B7BA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516274</xdr:colOff>
      <xdr:row>1</xdr:row>
      <xdr:rowOff>156352</xdr:rowOff>
    </xdr:from>
    <xdr:to>
      <xdr:col>14</xdr:col>
      <xdr:colOff>476249</xdr:colOff>
      <xdr:row>19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540DE4D3-DBAA-4560-83BE-0BC7E8B822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128586</xdr:colOff>
      <xdr:row>2</xdr:row>
      <xdr:rowOff>133350</xdr:rowOff>
    </xdr:from>
    <xdr:to>
      <xdr:col>15</xdr:col>
      <xdr:colOff>123825</xdr:colOff>
      <xdr:row>20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25ED3244-5A32-4008-BCE7-7EE8DA0D20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214312</xdr:colOff>
      <xdr:row>1</xdr:row>
      <xdr:rowOff>23811</xdr:rowOff>
    </xdr:from>
    <xdr:to>
      <xdr:col>14</xdr:col>
      <xdr:colOff>171450</xdr:colOff>
      <xdr:row>18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B54E653-9B5D-41C3-8392-726F2D4329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DadosExternos_1" connectionId="4" autoFormatId="16" applyNumberFormats="0" applyBorderFormats="0" applyFontFormats="0" applyPatternFormats="0" applyAlignmentFormats="0" applyWidthHeightFormats="0">
  <queryTableRefresh nextId="8">
    <queryTableFields count="4">
      <queryTableField id="1" name="Column1" tableColumnId="1"/>
      <queryTableField id="2" name="Column2" tableColumnId="2"/>
      <queryTableField id="3" name="Column3" tableColumnId="3"/>
      <queryTableField id="4" name="Column4" tableColumnId="4"/>
    </queryTableFields>
  </queryTableRefresh>
</queryTable>
</file>

<file path=xl/queryTables/queryTable2.xml><?xml version="1.0" encoding="utf-8"?>
<queryTable xmlns="http://schemas.openxmlformats.org/spreadsheetml/2006/main" name="DadosExternos_1" connectionId="3" autoFormatId="16" applyNumberFormats="0" applyBorderFormats="0" applyFontFormats="0" applyPatternFormats="0" applyAlignmentFormats="0" applyWidthHeightFormats="0">
  <queryTableRefresh nextId="8" unboundColumnsRight="1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7" dataBound="0" tableColumnId="6"/>
    </queryTableFields>
  </queryTableRefresh>
</queryTable>
</file>

<file path=xl/queryTables/queryTable3.xml><?xml version="1.0" encoding="utf-8"?>
<queryTable xmlns="http://schemas.openxmlformats.org/spreadsheetml/2006/main" name="DadosExternos_1" connectionId="5" autoFormatId="16" applyNumberFormats="0" applyBorderFormats="0" applyFontFormats="0" applyPatternFormats="0" applyAlignmentFormats="0" applyWidthHeightFormats="0">
  <queryTableRefresh nextId="7">
    <queryTableFields count="4">
      <queryTableField id="1" name="Column1" tableColumnId="1"/>
      <queryTableField id="2" name="Column2" tableColumnId="2"/>
      <queryTableField id="3" name="Column3" tableColumnId="3"/>
      <queryTableField id="4" name="Column4" tableColumnId="4"/>
    </queryTableFields>
  </queryTableRefresh>
</queryTable>
</file>

<file path=xl/queryTables/queryTable4.xml><?xml version="1.0" encoding="utf-8"?>
<queryTable xmlns="http://schemas.openxmlformats.org/spreadsheetml/2006/main" name="DadosExternos_2" connectionId="2" autoFormatId="16" applyNumberFormats="0" applyBorderFormats="0" applyFontFormats="0" applyPatternFormats="0" applyAlignmentFormats="0" applyWidthHeightFormats="0">
  <queryTableRefresh nextId="7" unboundColumnsRight="1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dataBound="0" tableColumnId="5"/>
    </queryTableFields>
  </queryTableRefresh>
</queryTable>
</file>

<file path=xl/queryTables/queryTable5.xml><?xml version="1.0" encoding="utf-8"?>
<queryTable xmlns="http://schemas.openxmlformats.org/spreadsheetml/2006/main" name="DadosExternos_3" connectionId="6" autoFormatId="16" applyNumberFormats="0" applyBorderFormats="0" applyFontFormats="0" applyPatternFormats="0" applyAlignmentFormats="0" applyWidthHeightFormats="0">
  <queryTableRefresh nextId="7" unboundColumnsRight="1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6" dataBound="0" tableColumnId="6"/>
    </queryTableFields>
  </queryTableRefresh>
</queryTable>
</file>

<file path=xl/queryTables/queryTable6.xml><?xml version="1.0" encoding="utf-8"?>
<queryTable xmlns="http://schemas.openxmlformats.org/spreadsheetml/2006/main" name="DadosExternos_1" connectionId="1" autoFormatId="16" applyNumberFormats="0" applyBorderFormats="0" applyFontFormats="0" applyPatternFormats="0" applyAlignmentFormats="0" applyWidthHeightFormats="0">
  <queryTableRefresh nextId="6" unboundColumnsRight="1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dataBound="0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id="1" name="Ufersa_Jan_2018_Monthly_Report" displayName="Ufersa_Jan_2018_Monthly_Report" ref="A1:D40" tableType="queryTable" totalsRowShown="0">
  <autoFilter ref="A1:D40"/>
  <tableColumns count="4">
    <tableColumn id="1" uniqueName="1" name="Column1" queryTableFieldId="1" dataDxfId="31"/>
    <tableColumn id="2" uniqueName="2" name="Column2" queryTableFieldId="2" dataDxfId="30"/>
    <tableColumn id="3" uniqueName="3" name="Column3" queryTableFieldId="3" dataDxfId="29"/>
    <tableColumn id="4" uniqueName="4" name="Column4" queryTableFieldId="4" dataDxfId="28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Ufersa_Feb_2018_Monthly_Report" displayName="Ufersa_Feb_2018_Monthly_Report" ref="A1:E38" tableType="queryTable" totalsRowShown="0">
  <autoFilter ref="A1:E38"/>
  <tableColumns count="5">
    <tableColumn id="1" uniqueName="1" name="Column1" queryTableFieldId="1" dataDxfId="27"/>
    <tableColumn id="2" uniqueName="2" name="Column2" queryTableFieldId="2" dataDxfId="26"/>
    <tableColumn id="3" uniqueName="3" name="Column3" queryTableFieldId="3" dataDxfId="25"/>
    <tableColumn id="4" uniqueName="4" name="Column4" queryTableFieldId="4" dataDxfId="24"/>
    <tableColumn id="6" uniqueName="6" name="Column6" queryTableFieldId="7" dataDxfId="23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3" name="Ufersa_Mar_2018_Monthly_Report" displayName="Ufersa_Mar_2018_Monthly_Report" ref="A1:D40" tableType="queryTable" totalsRowShown="0">
  <autoFilter ref="A1:D40"/>
  <tableColumns count="4">
    <tableColumn id="1" uniqueName="1" name="Column1" queryTableFieldId="1" dataDxfId="22"/>
    <tableColumn id="2" uniqueName="2" name="Column2" queryTableFieldId="2" dataDxfId="21"/>
    <tableColumn id="3" uniqueName="3" name="Column3" queryTableFieldId="3" dataDxfId="20"/>
    <tableColumn id="4" uniqueName="4" name="Column4" queryTableFieldId="4" dataDxfId="19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Ufersa_Apr_2018_Monthly_Report" displayName="Ufersa_Apr_2018_Monthly_Report" ref="A1:E39" tableType="queryTable" totalsRowShown="0">
  <autoFilter ref="A1:E39"/>
  <tableColumns count="5">
    <tableColumn id="1" uniqueName="1" name="Column1" queryTableFieldId="1" dataDxfId="18"/>
    <tableColumn id="2" uniqueName="2" name="Column2" queryTableFieldId="2" dataDxfId="17"/>
    <tableColumn id="3" uniqueName="3" name="Column3" queryTableFieldId="3" dataDxfId="16"/>
    <tableColumn id="4" uniqueName="4" name="Column4" queryTableFieldId="4" dataDxfId="15"/>
    <tableColumn id="5" uniqueName="5" name="Column5" queryTableFieldId="5" dataDxfId="14">
      <calculatedColumnFormula>D2*24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5" name="Ufersa_May_2018_Monthly_Report" displayName="Ufersa_May_2018_Monthly_Report" ref="A1:E40" tableType="queryTable" totalsRowShown="0">
  <autoFilter ref="A1:E40"/>
  <tableColumns count="5">
    <tableColumn id="1" uniqueName="1" name="Column1" queryTableFieldId="1" dataDxfId="13"/>
    <tableColumn id="2" uniqueName="2" name="Column2" queryTableFieldId="2" dataDxfId="12"/>
    <tableColumn id="3" uniqueName="3" name="Column3" queryTableFieldId="3" dataDxfId="11"/>
    <tableColumn id="4" uniqueName="4" name="Column4" queryTableFieldId="4" dataDxfId="10"/>
    <tableColumn id="6" uniqueName="6" name="Column6" queryTableFieldId="6" dataDxfId="9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6" name="Ufersa_Jun_2018_Monthly_Report" displayName="Ufersa_Jun_2018_Monthly_Report" ref="A1:D39" totalsRowShown="0">
  <autoFilter ref="A1:D39"/>
  <tableColumns count="4">
    <tableColumn id="1" name="Column1" dataDxfId="8"/>
    <tableColumn id="2" name="Column2" dataDxfId="7"/>
    <tableColumn id="3" name="Column3" dataDxfId="6"/>
    <tableColumn id="4" name="Column4" dataDxfId="5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7" name="Ufersa_2018_Yearly_Report" displayName="Ufersa_2018_Yearly_Report" ref="A1:E16" tableType="queryTable" totalsRowShown="0">
  <autoFilter ref="A1:E16"/>
  <tableColumns count="5">
    <tableColumn id="1" uniqueName="1" name="Column1" queryTableFieldId="1" dataDxfId="4"/>
    <tableColumn id="2" uniqueName="2" name="Column2" queryTableFieldId="2" dataDxfId="3"/>
    <tableColumn id="3" uniqueName="3" name="Column3" queryTableFieldId="3" dataDxfId="2"/>
    <tableColumn id="4" uniqueName="4" name="Column4" queryTableFieldId="4" dataDxfId="1"/>
    <tableColumn id="5" uniqueName="5" name="Column5" queryTableFieldId="5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H21" sqref="H21"/>
    </sheetView>
  </sheetViews>
  <sheetFormatPr defaultRowHeight="15" x14ac:dyDescent="0.25"/>
  <cols>
    <col min="1" max="1" width="16.42578125" bestFit="1" customWidth="1"/>
    <col min="2" max="2" width="12.42578125" customWidth="1"/>
    <col min="3" max="3" width="15.5703125" customWidth="1"/>
    <col min="4" max="4" width="13.71093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 t="s">
        <v>4</v>
      </c>
      <c r="B2" s="1" t="s">
        <v>5</v>
      </c>
      <c r="C2" s="1" t="s">
        <v>5</v>
      </c>
      <c r="D2" s="1" t="s">
        <v>5</v>
      </c>
    </row>
    <row r="3" spans="1:4" x14ac:dyDescent="0.25">
      <c r="A3" s="1" t="s">
        <v>6</v>
      </c>
      <c r="B3" s="1" t="s">
        <v>5</v>
      </c>
      <c r="C3" s="1" t="s">
        <v>5</v>
      </c>
      <c r="D3" s="1" t="s">
        <v>5</v>
      </c>
    </row>
    <row r="4" spans="1:4" x14ac:dyDescent="0.25">
      <c r="A4" s="1" t="s">
        <v>7</v>
      </c>
      <c r="B4" s="1" t="s">
        <v>8</v>
      </c>
      <c r="C4" s="1" t="s">
        <v>9</v>
      </c>
      <c r="D4" s="20">
        <f>SUM(B10:B40)</f>
        <v>19337.340310858715</v>
      </c>
    </row>
    <row r="5" spans="1:4" x14ac:dyDescent="0.25">
      <c r="A5" s="1" t="s">
        <v>10</v>
      </c>
      <c r="B5" s="1" t="s">
        <v>11</v>
      </c>
      <c r="C5" s="1"/>
      <c r="D5" s="1"/>
    </row>
    <row r="6" spans="1:4" x14ac:dyDescent="0.25">
      <c r="A6" s="1" t="s">
        <v>13</v>
      </c>
      <c r="B6" s="1" t="s">
        <v>14</v>
      </c>
      <c r="C6" s="1" t="s">
        <v>5</v>
      </c>
      <c r="D6" s="1" t="s">
        <v>5</v>
      </c>
    </row>
    <row r="7" spans="1:4" x14ac:dyDescent="0.25">
      <c r="A7" s="1" t="s">
        <v>5</v>
      </c>
      <c r="B7" s="1" t="s">
        <v>5</v>
      </c>
      <c r="C7" s="1" t="s">
        <v>5</v>
      </c>
      <c r="D7" s="1" t="s">
        <v>5</v>
      </c>
    </row>
    <row r="8" spans="1:4" x14ac:dyDescent="0.25">
      <c r="A8" s="1" t="s">
        <v>15</v>
      </c>
      <c r="B8" s="1" t="s">
        <v>5</v>
      </c>
      <c r="C8" s="1" t="s">
        <v>5</v>
      </c>
      <c r="D8" s="1" t="s">
        <v>5</v>
      </c>
    </row>
    <row r="9" spans="1:4" x14ac:dyDescent="0.25">
      <c r="A9" s="1" t="s">
        <v>16</v>
      </c>
      <c r="B9" s="1" t="s">
        <v>17</v>
      </c>
      <c r="C9" s="1"/>
      <c r="D9" s="1"/>
    </row>
    <row r="10" spans="1:4" x14ac:dyDescent="0.25">
      <c r="A10" s="7">
        <v>43101</v>
      </c>
      <c r="B10" s="20">
        <v>674.05294117647065</v>
      </c>
      <c r="C10" s="20"/>
      <c r="D10" s="20"/>
    </row>
    <row r="11" spans="1:4" x14ac:dyDescent="0.25">
      <c r="A11" s="7">
        <v>43102</v>
      </c>
      <c r="B11" s="21">
        <v>627</v>
      </c>
      <c r="C11" s="20"/>
      <c r="D11" s="20"/>
    </row>
    <row r="12" spans="1:4" x14ac:dyDescent="0.25">
      <c r="A12" s="7">
        <v>43103</v>
      </c>
      <c r="B12" s="21">
        <v>684</v>
      </c>
      <c r="C12" s="20"/>
      <c r="D12" s="20"/>
    </row>
    <row r="13" spans="1:4" x14ac:dyDescent="0.25">
      <c r="A13" s="7">
        <v>43104</v>
      </c>
      <c r="B13" s="21">
        <v>670.92352941176466</v>
      </c>
      <c r="C13" s="20"/>
      <c r="D13" s="20"/>
    </row>
    <row r="14" spans="1:4" x14ac:dyDescent="0.25">
      <c r="A14" s="7">
        <v>43105</v>
      </c>
      <c r="B14" s="21">
        <v>494</v>
      </c>
      <c r="C14" s="20"/>
      <c r="D14" s="20"/>
    </row>
    <row r="15" spans="1:4" x14ac:dyDescent="0.25">
      <c r="A15" s="7">
        <v>43106</v>
      </c>
      <c r="B15" s="21">
        <v>578.94117647058818</v>
      </c>
      <c r="C15" s="20"/>
      <c r="D15" s="20"/>
    </row>
    <row r="16" spans="1:4" x14ac:dyDescent="0.25">
      <c r="A16" s="7">
        <v>43107</v>
      </c>
      <c r="B16" s="21">
        <v>724.23529411764707</v>
      </c>
      <c r="C16" s="20"/>
      <c r="D16" s="20"/>
    </row>
    <row r="17" spans="1:4" x14ac:dyDescent="0.25">
      <c r="A17" s="7">
        <v>43108</v>
      </c>
      <c r="B17" s="21">
        <v>687.35294117647049</v>
      </c>
      <c r="C17" s="20"/>
      <c r="D17" s="20"/>
    </row>
    <row r="18" spans="1:4" x14ac:dyDescent="0.25">
      <c r="A18" s="7">
        <v>43109</v>
      </c>
      <c r="B18" s="21">
        <v>517.47058823529414</v>
      </c>
      <c r="C18" s="20"/>
      <c r="D18" s="20"/>
    </row>
    <row r="19" spans="1:4" x14ac:dyDescent="0.25">
      <c r="A19" s="7">
        <v>43110</v>
      </c>
      <c r="B19" s="21">
        <v>423.70000000000005</v>
      </c>
      <c r="C19" s="20"/>
      <c r="D19" s="20"/>
    </row>
    <row r="20" spans="1:4" x14ac:dyDescent="0.25">
      <c r="A20" s="7">
        <v>43111</v>
      </c>
      <c r="B20" s="21">
        <v>728.59411764705874</v>
      </c>
      <c r="C20" s="20"/>
      <c r="D20" s="20"/>
    </row>
    <row r="21" spans="1:4" x14ac:dyDescent="0.25">
      <c r="A21" s="7">
        <v>43112</v>
      </c>
      <c r="B21" s="21">
        <v>792.41176470588232</v>
      </c>
      <c r="C21" s="20"/>
      <c r="D21" s="20"/>
    </row>
    <row r="22" spans="1:4" x14ac:dyDescent="0.25">
      <c r="A22" s="7">
        <v>43113</v>
      </c>
      <c r="B22" s="21">
        <v>654.94117647058818</v>
      </c>
      <c r="C22" s="20"/>
      <c r="D22" s="20"/>
    </row>
    <row r="23" spans="1:4" x14ac:dyDescent="0.25">
      <c r="A23" s="7">
        <v>43114</v>
      </c>
      <c r="B23" s="21">
        <v>594.92352941176466</v>
      </c>
      <c r="C23" s="20"/>
      <c r="D23" s="20"/>
    </row>
    <row r="24" spans="1:4" x14ac:dyDescent="0.25">
      <c r="A24" s="7">
        <v>43115</v>
      </c>
      <c r="B24" s="21">
        <v>632.14117647058833</v>
      </c>
      <c r="C24" s="20"/>
      <c r="D24" s="20"/>
    </row>
    <row r="25" spans="1:4" x14ac:dyDescent="0.25">
      <c r="A25" s="7">
        <v>43116</v>
      </c>
      <c r="B25" s="21">
        <v>739.99411764705883</v>
      </c>
      <c r="C25" s="20"/>
      <c r="D25" s="20"/>
    </row>
    <row r="26" spans="1:4" x14ac:dyDescent="0.25">
      <c r="A26" s="7">
        <v>43117</v>
      </c>
      <c r="B26" s="21">
        <v>725.46470588235297</v>
      </c>
      <c r="C26" s="20"/>
      <c r="D26" s="20"/>
    </row>
    <row r="27" spans="1:4" x14ac:dyDescent="0.25">
      <c r="A27" s="7">
        <v>43118</v>
      </c>
      <c r="B27" s="21">
        <v>696.2941176470589</v>
      </c>
      <c r="C27" s="20"/>
      <c r="D27" s="20"/>
    </row>
    <row r="28" spans="1:4" x14ac:dyDescent="0.25">
      <c r="A28" s="7">
        <v>43119</v>
      </c>
      <c r="B28" s="21">
        <v>659.52352941176468</v>
      </c>
      <c r="C28" s="20"/>
      <c r="D28" s="20"/>
    </row>
    <row r="29" spans="1:4" x14ac:dyDescent="0.25">
      <c r="A29" s="7">
        <v>43120</v>
      </c>
      <c r="B29" s="21">
        <v>457.67647058823525</v>
      </c>
      <c r="C29" s="20"/>
      <c r="D29" s="20"/>
    </row>
    <row r="30" spans="1:4" x14ac:dyDescent="0.25">
      <c r="A30" s="7">
        <v>43121</v>
      </c>
      <c r="B30" s="21">
        <v>694.7294117647059</v>
      </c>
      <c r="C30" s="20"/>
      <c r="D30" s="20"/>
    </row>
    <row r="31" spans="1:4" x14ac:dyDescent="0.25">
      <c r="A31" s="7">
        <v>43122</v>
      </c>
      <c r="B31" s="21">
        <v>738.76470588235293</v>
      </c>
      <c r="C31" s="20"/>
      <c r="D31" s="20"/>
    </row>
    <row r="32" spans="1:4" x14ac:dyDescent="0.25">
      <c r="A32" s="7">
        <v>43123</v>
      </c>
      <c r="B32" s="21">
        <v>559.2705882352941</v>
      </c>
      <c r="C32" s="20"/>
      <c r="D32" s="20"/>
    </row>
    <row r="33" spans="1:5" x14ac:dyDescent="0.25">
      <c r="A33" s="7">
        <v>43124</v>
      </c>
      <c r="B33" s="21">
        <v>546.5711691727671</v>
      </c>
      <c r="C33" s="20"/>
      <c r="D33" s="20"/>
      <c r="E33" s="6"/>
    </row>
    <row r="34" spans="1:5" x14ac:dyDescent="0.25">
      <c r="A34" s="7">
        <v>43125</v>
      </c>
      <c r="B34" s="21">
        <v>689.24561227418405</v>
      </c>
      <c r="C34" s="20"/>
      <c r="D34" s="20"/>
      <c r="E34" s="6"/>
    </row>
    <row r="35" spans="1:5" x14ac:dyDescent="0.25">
      <c r="A35" s="7">
        <v>43126</v>
      </c>
      <c r="B35" s="21">
        <v>564.85882352941178</v>
      </c>
      <c r="C35" s="20"/>
      <c r="D35" s="20"/>
    </row>
    <row r="36" spans="1:5" x14ac:dyDescent="0.25">
      <c r="A36" s="7">
        <v>43127</v>
      </c>
      <c r="B36" s="21">
        <v>368.15294117647056</v>
      </c>
      <c r="C36" s="20"/>
      <c r="D36" s="20"/>
    </row>
    <row r="37" spans="1:5" x14ac:dyDescent="0.25">
      <c r="A37" s="7">
        <v>43128</v>
      </c>
      <c r="B37" s="21">
        <v>628.11764705882354</v>
      </c>
      <c r="C37" s="20"/>
      <c r="D37" s="20"/>
    </row>
    <row r="38" spans="1:5" x14ac:dyDescent="0.25">
      <c r="A38" s="7">
        <v>43129</v>
      </c>
      <c r="B38" s="21">
        <v>456</v>
      </c>
      <c r="C38" s="20"/>
      <c r="D38" s="20"/>
    </row>
    <row r="39" spans="1:5" x14ac:dyDescent="0.25">
      <c r="A39" s="7">
        <v>43130</v>
      </c>
      <c r="B39" s="21">
        <v>661.53529411764703</v>
      </c>
      <c r="C39" s="20"/>
      <c r="D39" s="20"/>
    </row>
    <row r="40" spans="1:5" x14ac:dyDescent="0.25">
      <c r="A40" s="7">
        <v>43131</v>
      </c>
      <c r="B40" s="21">
        <v>666.45294117647052</v>
      </c>
      <c r="C40" s="20"/>
      <c r="D40" s="20"/>
    </row>
    <row r="42" spans="1:5" x14ac:dyDescent="0.25">
      <c r="A42" s="32" t="s">
        <v>22</v>
      </c>
      <c r="B42" s="33">
        <f>MAX(B10:B40)</f>
        <v>792.41176470588232</v>
      </c>
      <c r="C42" s="4"/>
    </row>
    <row r="43" spans="1:5" x14ac:dyDescent="0.25">
      <c r="A43" s="25" t="s">
        <v>23</v>
      </c>
      <c r="B43" s="34">
        <f>MIN(B10:B40)</f>
        <v>368.15294117647056</v>
      </c>
      <c r="C43" s="4"/>
    </row>
    <row r="44" spans="1:5" x14ac:dyDescent="0.25">
      <c r="A44" s="32" t="s">
        <v>24</v>
      </c>
      <c r="B44" s="33">
        <f>AVERAGE(B10:B40)</f>
        <v>623.78517131802312</v>
      </c>
      <c r="C44" s="4"/>
    </row>
    <row r="45" spans="1:5" x14ac:dyDescent="0.25">
      <c r="A45" s="2"/>
      <c r="B45" s="3"/>
    </row>
    <row r="46" spans="1:5" x14ac:dyDescent="0.25">
      <c r="A46" s="2"/>
      <c r="B46" s="3"/>
    </row>
    <row r="47" spans="1:5" x14ac:dyDescent="0.25">
      <c r="A47" s="2"/>
      <c r="B47" s="3"/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G22" sqref="G22"/>
    </sheetView>
  </sheetViews>
  <sheetFormatPr defaultRowHeight="15" x14ac:dyDescent="0.25"/>
  <cols>
    <col min="1" max="1" width="16.42578125" bestFit="1" customWidth="1"/>
    <col min="2" max="2" width="12.42578125" bestFit="1" customWidth="1"/>
    <col min="3" max="3" width="15.5703125" bestFit="1" customWidth="1"/>
    <col min="4" max="4" width="13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33</v>
      </c>
    </row>
    <row r="2" spans="1:5" x14ac:dyDescent="0.25">
      <c r="A2" s="1" t="s">
        <v>4</v>
      </c>
      <c r="B2" s="1" t="s">
        <v>5</v>
      </c>
      <c r="C2" s="1" t="s">
        <v>5</v>
      </c>
      <c r="D2" s="1" t="s">
        <v>5</v>
      </c>
      <c r="E2" s="1"/>
    </row>
    <row r="3" spans="1:5" x14ac:dyDescent="0.25">
      <c r="A3" s="1" t="s">
        <v>6</v>
      </c>
      <c r="B3" s="1" t="s">
        <v>5</v>
      </c>
      <c r="C3" s="1" t="s">
        <v>5</v>
      </c>
      <c r="E3" s="1"/>
    </row>
    <row r="4" spans="1:5" x14ac:dyDescent="0.25">
      <c r="A4" s="1" t="s">
        <v>7</v>
      </c>
      <c r="B4" s="1" t="s">
        <v>8</v>
      </c>
      <c r="C4" s="1" t="s">
        <v>9</v>
      </c>
      <c r="D4" s="20">
        <f>SUM(B10:B37)</f>
        <v>15689.121889781836</v>
      </c>
      <c r="E4" s="1"/>
    </row>
    <row r="5" spans="1:5" x14ac:dyDescent="0.25">
      <c r="A5" s="1" t="s">
        <v>10</v>
      </c>
      <c r="B5" s="1" t="s">
        <v>11</v>
      </c>
      <c r="C5" s="1"/>
      <c r="D5" s="1"/>
      <c r="E5" s="1"/>
    </row>
    <row r="6" spans="1:5" x14ac:dyDescent="0.25">
      <c r="A6" s="1" t="s">
        <v>13</v>
      </c>
      <c r="B6" s="1" t="s">
        <v>30</v>
      </c>
      <c r="C6" s="1" t="s">
        <v>5</v>
      </c>
      <c r="D6" s="1" t="s">
        <v>5</v>
      </c>
      <c r="E6" s="1"/>
    </row>
    <row r="7" spans="1:5" x14ac:dyDescent="0.25">
      <c r="A7" s="1" t="s">
        <v>5</v>
      </c>
      <c r="B7" s="1" t="s">
        <v>5</v>
      </c>
      <c r="C7" s="1" t="s">
        <v>5</v>
      </c>
      <c r="D7" s="1" t="s">
        <v>5</v>
      </c>
      <c r="E7" s="1"/>
    </row>
    <row r="8" spans="1:5" x14ac:dyDescent="0.25">
      <c r="A8" s="1" t="s">
        <v>15</v>
      </c>
      <c r="B8" s="1" t="s">
        <v>5</v>
      </c>
      <c r="C8" s="1" t="s">
        <v>5</v>
      </c>
      <c r="D8" s="1"/>
      <c r="E8" s="1"/>
    </row>
    <row r="9" spans="1:5" x14ac:dyDescent="0.25">
      <c r="A9" s="1" t="s">
        <v>16</v>
      </c>
      <c r="B9" s="1" t="s">
        <v>17</v>
      </c>
      <c r="C9" s="1"/>
      <c r="D9" s="1"/>
      <c r="E9" s="1"/>
    </row>
    <row r="10" spans="1:5" x14ac:dyDescent="0.25">
      <c r="A10" s="12">
        <v>43132</v>
      </c>
      <c r="B10" s="20">
        <v>631.35882352941178</v>
      </c>
      <c r="C10" s="1"/>
      <c r="D10" s="1"/>
      <c r="E10" s="1"/>
    </row>
    <row r="11" spans="1:5" x14ac:dyDescent="0.25">
      <c r="A11" s="12">
        <v>43133</v>
      </c>
      <c r="B11" s="20">
        <v>624.76470588235293</v>
      </c>
      <c r="C11" s="1"/>
      <c r="D11" s="1"/>
      <c r="E11" s="1"/>
    </row>
    <row r="12" spans="1:5" x14ac:dyDescent="0.25">
      <c r="A12" s="12">
        <v>43134</v>
      </c>
      <c r="B12" s="20">
        <v>707.47058823529414</v>
      </c>
      <c r="C12" s="1"/>
      <c r="D12" s="1"/>
      <c r="E12" s="1"/>
    </row>
    <row r="13" spans="1:5" x14ac:dyDescent="0.25">
      <c r="A13" s="12">
        <v>43135</v>
      </c>
      <c r="B13" s="20">
        <v>657.17647058823525</v>
      </c>
      <c r="C13" s="1"/>
      <c r="D13" s="1"/>
      <c r="E13" s="1"/>
    </row>
    <row r="14" spans="1:5" x14ac:dyDescent="0.25">
      <c r="A14" s="12">
        <v>43136</v>
      </c>
      <c r="B14" s="20">
        <v>537.8117647058823</v>
      </c>
      <c r="C14" s="1"/>
      <c r="D14" s="1"/>
      <c r="E14" s="1"/>
    </row>
    <row r="15" spans="1:5" x14ac:dyDescent="0.25">
      <c r="A15" s="12">
        <v>43137</v>
      </c>
      <c r="B15" s="20">
        <v>608.44705882352946</v>
      </c>
      <c r="C15" s="1"/>
      <c r="D15" s="1"/>
      <c r="E15" s="1"/>
    </row>
    <row r="16" spans="1:5" x14ac:dyDescent="0.25">
      <c r="A16" s="12">
        <v>43138</v>
      </c>
      <c r="B16" s="20">
        <v>668.01764705882351</v>
      </c>
      <c r="C16" s="1"/>
      <c r="D16" s="1"/>
      <c r="E16" s="1"/>
    </row>
    <row r="17" spans="1:6" x14ac:dyDescent="0.25">
      <c r="A17" s="12">
        <v>43139</v>
      </c>
      <c r="B17" s="20">
        <v>577.82352941176464</v>
      </c>
      <c r="C17" s="1"/>
      <c r="D17" s="1"/>
      <c r="E17" s="1"/>
    </row>
    <row r="18" spans="1:6" x14ac:dyDescent="0.25">
      <c r="A18" s="12">
        <v>43140</v>
      </c>
      <c r="B18" s="20">
        <v>631.47058823529414</v>
      </c>
      <c r="C18" s="1"/>
      <c r="D18" s="1"/>
      <c r="E18" s="1"/>
    </row>
    <row r="19" spans="1:6" x14ac:dyDescent="0.25">
      <c r="A19" s="12">
        <v>43141</v>
      </c>
      <c r="B19" s="20">
        <v>538.70588235294122</v>
      </c>
      <c r="C19" s="1"/>
      <c r="D19" s="1"/>
      <c r="E19" s="1"/>
    </row>
    <row r="20" spans="1:6" x14ac:dyDescent="0.25">
      <c r="A20" s="12">
        <v>43142</v>
      </c>
      <c r="B20" s="20">
        <v>400.11764705882354</v>
      </c>
      <c r="C20" s="1"/>
      <c r="D20" s="1"/>
      <c r="E20" s="1"/>
    </row>
    <row r="21" spans="1:6" x14ac:dyDescent="0.25">
      <c r="A21" s="12">
        <v>43143</v>
      </c>
      <c r="B21" s="20">
        <v>535.12941176470588</v>
      </c>
      <c r="C21" s="1"/>
      <c r="D21" s="1"/>
      <c r="E21" s="1"/>
    </row>
    <row r="22" spans="1:6" x14ac:dyDescent="0.25">
      <c r="A22" s="12">
        <v>43144</v>
      </c>
      <c r="B22" s="20">
        <v>439.34705882352944</v>
      </c>
      <c r="C22" s="1"/>
      <c r="D22" s="1"/>
      <c r="E22" s="1"/>
    </row>
    <row r="23" spans="1:6" x14ac:dyDescent="0.25">
      <c r="A23" s="12">
        <v>43145</v>
      </c>
      <c r="B23" s="14">
        <v>217.94117647058823</v>
      </c>
      <c r="C23" s="1"/>
      <c r="D23" s="1"/>
      <c r="E23" s="1"/>
    </row>
    <row r="24" spans="1:6" x14ac:dyDescent="0.25">
      <c r="A24" s="12">
        <v>43146</v>
      </c>
      <c r="B24" s="20">
        <v>447.7294117647059</v>
      </c>
      <c r="C24" s="1"/>
      <c r="D24" s="1"/>
      <c r="E24" s="1"/>
    </row>
    <row r="25" spans="1:6" x14ac:dyDescent="0.25">
      <c r="A25" s="12">
        <v>43147</v>
      </c>
      <c r="B25" s="20">
        <v>533.9</v>
      </c>
      <c r="C25" s="1"/>
      <c r="D25" s="1"/>
      <c r="E25" s="1"/>
    </row>
    <row r="26" spans="1:6" x14ac:dyDescent="0.25">
      <c r="A26" s="12">
        <v>43148</v>
      </c>
      <c r="B26" s="20">
        <v>188.75306680061598</v>
      </c>
      <c r="C26" s="1"/>
      <c r="D26" s="1"/>
      <c r="E26" s="1"/>
      <c r="F26" s="6"/>
    </row>
    <row r="27" spans="1:6" x14ac:dyDescent="0.25">
      <c r="A27" s="12">
        <v>43149</v>
      </c>
      <c r="B27" s="20">
        <v>490.48058768710064</v>
      </c>
      <c r="C27" s="1"/>
      <c r="D27" s="1"/>
      <c r="E27" s="1"/>
      <c r="F27" s="22"/>
    </row>
    <row r="28" spans="1:6" x14ac:dyDescent="0.25">
      <c r="A28" s="12">
        <v>43150</v>
      </c>
      <c r="B28" s="20">
        <v>382.68235294117642</v>
      </c>
      <c r="C28" s="1"/>
      <c r="D28" s="1"/>
      <c r="E28" s="1"/>
    </row>
    <row r="29" spans="1:6" x14ac:dyDescent="0.25">
      <c r="A29" s="12">
        <v>43151</v>
      </c>
      <c r="B29" s="20">
        <v>714.28823529411761</v>
      </c>
      <c r="C29" s="1"/>
      <c r="D29" s="1"/>
      <c r="E29" s="1"/>
    </row>
    <row r="30" spans="1:6" x14ac:dyDescent="0.25">
      <c r="A30" s="12">
        <v>43152</v>
      </c>
      <c r="B30" s="20">
        <v>762.90588235294115</v>
      </c>
      <c r="C30" s="1"/>
      <c r="D30" s="1"/>
      <c r="E30" s="1"/>
    </row>
    <row r="31" spans="1:6" x14ac:dyDescent="0.25">
      <c r="A31" s="12">
        <v>43153</v>
      </c>
      <c r="B31" s="20">
        <v>462.92941176470589</v>
      </c>
      <c r="C31" s="1"/>
      <c r="D31" s="1"/>
      <c r="E31" s="1"/>
    </row>
    <row r="32" spans="1:6" x14ac:dyDescent="0.25">
      <c r="A32" s="12">
        <v>43154</v>
      </c>
      <c r="B32" s="20">
        <v>626.10588235294119</v>
      </c>
      <c r="C32" s="1"/>
      <c r="D32" s="1"/>
      <c r="E32" s="1"/>
    </row>
    <row r="33" spans="1:5" x14ac:dyDescent="0.25">
      <c r="A33" s="12">
        <v>43155</v>
      </c>
      <c r="B33" s="20">
        <v>557.70588235294122</v>
      </c>
      <c r="C33" s="1"/>
      <c r="D33" s="1"/>
      <c r="E33" s="1"/>
    </row>
    <row r="34" spans="1:5" x14ac:dyDescent="0.25">
      <c r="A34" s="12">
        <v>43156</v>
      </c>
      <c r="B34" s="20">
        <v>717.52941176470597</v>
      </c>
      <c r="C34" s="1"/>
      <c r="D34" s="1"/>
      <c r="E34" s="1"/>
    </row>
    <row r="35" spans="1:5" x14ac:dyDescent="0.25">
      <c r="A35" s="12">
        <v>43157</v>
      </c>
      <c r="B35" s="20">
        <v>735.41176470588232</v>
      </c>
      <c r="C35" s="1"/>
      <c r="D35" s="1"/>
      <c r="E35" s="1"/>
    </row>
    <row r="36" spans="1:5" x14ac:dyDescent="0.25">
      <c r="A36" s="12">
        <v>43158</v>
      </c>
      <c r="B36" s="20">
        <v>767.82352941176464</v>
      </c>
      <c r="C36" s="1"/>
      <c r="D36" s="1"/>
      <c r="E36" s="1"/>
    </row>
    <row r="37" spans="1:5" x14ac:dyDescent="0.25">
      <c r="A37" s="12">
        <v>43159</v>
      </c>
      <c r="B37" s="20">
        <v>525.2941176470589</v>
      </c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40" spans="1:5" x14ac:dyDescent="0.25">
      <c r="A40" s="32" t="s">
        <v>22</v>
      </c>
      <c r="B40" s="33">
        <f>MAX(B10:B37)</f>
        <v>767.82352941176464</v>
      </c>
    </row>
    <row r="41" spans="1:5" x14ac:dyDescent="0.25">
      <c r="A41" s="25" t="s">
        <v>23</v>
      </c>
      <c r="B41" s="34">
        <f>MIN(B10:B37)</f>
        <v>188.75306680061598</v>
      </c>
    </row>
    <row r="42" spans="1:5" x14ac:dyDescent="0.25">
      <c r="A42" s="32" t="s">
        <v>24</v>
      </c>
      <c r="B42" s="33">
        <f>AVERAGE(B10:B37)</f>
        <v>560.32578177792277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23" sqref="G23"/>
    </sheetView>
  </sheetViews>
  <sheetFormatPr defaultRowHeight="15" x14ac:dyDescent="0.25"/>
  <cols>
    <col min="1" max="1" width="16.42578125" bestFit="1" customWidth="1"/>
    <col min="2" max="2" width="12.42578125" bestFit="1" customWidth="1"/>
    <col min="3" max="3" width="15.5703125" bestFit="1" customWidth="1"/>
    <col min="4" max="4" width="13.71093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 t="s">
        <v>4</v>
      </c>
      <c r="B2" s="1" t="s">
        <v>5</v>
      </c>
      <c r="C2" s="1" t="s">
        <v>5</v>
      </c>
      <c r="D2" s="1" t="s">
        <v>5</v>
      </c>
    </row>
    <row r="3" spans="1:4" x14ac:dyDescent="0.25">
      <c r="A3" s="1" t="s">
        <v>6</v>
      </c>
      <c r="B3" s="1" t="s">
        <v>5</v>
      </c>
      <c r="C3" s="1" t="s">
        <v>5</v>
      </c>
      <c r="D3" s="1" t="s">
        <v>5</v>
      </c>
    </row>
    <row r="4" spans="1:4" x14ac:dyDescent="0.25">
      <c r="A4" s="1" t="s">
        <v>7</v>
      </c>
      <c r="B4" s="1" t="s">
        <v>8</v>
      </c>
      <c r="C4" s="1" t="s">
        <v>9</v>
      </c>
      <c r="D4" s="20">
        <f>SUM(B10:B40)</f>
        <v>18764.176470588234</v>
      </c>
    </row>
    <row r="5" spans="1:4" x14ac:dyDescent="0.25">
      <c r="A5" s="1" t="s">
        <v>10</v>
      </c>
      <c r="B5" s="1" t="s">
        <v>11</v>
      </c>
      <c r="C5" s="1"/>
      <c r="D5" s="1"/>
    </row>
    <row r="6" spans="1:4" x14ac:dyDescent="0.25">
      <c r="A6" s="1" t="s">
        <v>13</v>
      </c>
      <c r="B6" s="1" t="s">
        <v>18</v>
      </c>
      <c r="C6" s="1" t="s">
        <v>5</v>
      </c>
      <c r="D6" s="1" t="s">
        <v>5</v>
      </c>
    </row>
    <row r="7" spans="1:4" x14ac:dyDescent="0.25">
      <c r="A7" s="1" t="s">
        <v>5</v>
      </c>
      <c r="B7" s="1" t="s">
        <v>5</v>
      </c>
      <c r="C7" s="1" t="s">
        <v>5</v>
      </c>
      <c r="D7" s="1" t="s">
        <v>5</v>
      </c>
    </row>
    <row r="8" spans="1:4" x14ac:dyDescent="0.25">
      <c r="A8" s="1" t="s">
        <v>15</v>
      </c>
      <c r="B8" s="1" t="s">
        <v>5</v>
      </c>
      <c r="C8" s="1" t="s">
        <v>5</v>
      </c>
      <c r="D8" s="1" t="s">
        <v>5</v>
      </c>
    </row>
    <row r="9" spans="1:4" x14ac:dyDescent="0.25">
      <c r="A9" s="1" t="s">
        <v>16</v>
      </c>
      <c r="B9" s="1" t="s">
        <v>17</v>
      </c>
    </row>
    <row r="10" spans="1:4" x14ac:dyDescent="0.25">
      <c r="A10" s="7">
        <v>43160</v>
      </c>
      <c r="B10" s="13">
        <v>364.12941176470588</v>
      </c>
      <c r="C10" s="13"/>
      <c r="D10" s="20"/>
    </row>
    <row r="11" spans="1:4" x14ac:dyDescent="0.25">
      <c r="A11" s="7">
        <v>43161</v>
      </c>
      <c r="B11" s="13">
        <v>702.88823529411764</v>
      </c>
      <c r="C11" s="13"/>
      <c r="D11" s="20"/>
    </row>
    <row r="12" spans="1:4" x14ac:dyDescent="0.25">
      <c r="A12" s="7">
        <v>43162</v>
      </c>
      <c r="B12" s="13">
        <v>392.85294117647061</v>
      </c>
      <c r="C12" s="13"/>
      <c r="D12" s="20"/>
    </row>
    <row r="13" spans="1:4" x14ac:dyDescent="0.25">
      <c r="A13" s="7">
        <v>43163</v>
      </c>
      <c r="B13" s="13">
        <v>686.57058823529405</v>
      </c>
      <c r="C13" s="13"/>
      <c r="D13" s="20"/>
    </row>
    <row r="14" spans="1:4" x14ac:dyDescent="0.25">
      <c r="A14" s="7">
        <v>43164</v>
      </c>
      <c r="B14" s="13">
        <v>575.58823529411757</v>
      </c>
      <c r="C14" s="13"/>
      <c r="D14" s="20"/>
    </row>
    <row r="15" spans="1:4" x14ac:dyDescent="0.25">
      <c r="A15" s="7">
        <v>43165</v>
      </c>
      <c r="B15" s="13">
        <v>543.17647058823525</v>
      </c>
      <c r="C15" s="13"/>
      <c r="D15" s="20"/>
    </row>
    <row r="16" spans="1:4" x14ac:dyDescent="0.25">
      <c r="A16" s="7">
        <v>43166</v>
      </c>
      <c r="B16" s="13">
        <v>660.30588235294113</v>
      </c>
      <c r="C16" s="13"/>
      <c r="D16" s="20"/>
    </row>
    <row r="17" spans="1:4" x14ac:dyDescent="0.25">
      <c r="A17" s="7">
        <v>43167</v>
      </c>
      <c r="B17" s="13">
        <v>739.88235294117646</v>
      </c>
      <c r="C17" s="13"/>
      <c r="D17" s="20"/>
    </row>
    <row r="18" spans="1:4" x14ac:dyDescent="0.25">
      <c r="A18" s="7">
        <v>43168</v>
      </c>
      <c r="B18" s="13">
        <v>633.37058823529412</v>
      </c>
      <c r="C18" s="13"/>
      <c r="D18" s="20"/>
    </row>
    <row r="19" spans="1:4" x14ac:dyDescent="0.25">
      <c r="A19" s="7">
        <v>43169</v>
      </c>
      <c r="B19" s="13">
        <v>636.27647058823527</v>
      </c>
      <c r="C19" s="13"/>
      <c r="D19" s="20"/>
    </row>
    <row r="20" spans="1:4" x14ac:dyDescent="0.25">
      <c r="A20" s="7">
        <v>43170</v>
      </c>
      <c r="B20" s="13">
        <v>708.14117647058833</v>
      </c>
      <c r="C20" s="13"/>
      <c r="D20" s="20"/>
    </row>
    <row r="21" spans="1:4" x14ac:dyDescent="0.25">
      <c r="A21" s="7">
        <v>43171</v>
      </c>
      <c r="B21" s="13">
        <v>719.20588235294122</v>
      </c>
      <c r="C21" s="13"/>
      <c r="D21" s="20"/>
    </row>
    <row r="22" spans="1:4" x14ac:dyDescent="0.25">
      <c r="A22" s="7">
        <v>43172</v>
      </c>
      <c r="B22" s="13">
        <v>623.64705882352939</v>
      </c>
      <c r="C22" s="20"/>
      <c r="D22" s="20"/>
    </row>
    <row r="23" spans="1:4" x14ac:dyDescent="0.25">
      <c r="A23" s="7">
        <v>43173</v>
      </c>
      <c r="B23" s="13">
        <v>630.35294117647049</v>
      </c>
      <c r="C23" s="13"/>
      <c r="D23" s="20"/>
    </row>
    <row r="24" spans="1:4" x14ac:dyDescent="0.25">
      <c r="A24" s="7">
        <v>43174</v>
      </c>
      <c r="B24" s="13">
        <v>729.82352941176464</v>
      </c>
      <c r="C24" s="13"/>
      <c r="D24" s="20"/>
    </row>
    <row r="25" spans="1:4" x14ac:dyDescent="0.25">
      <c r="A25" s="7">
        <v>43175</v>
      </c>
      <c r="B25" s="13">
        <v>723.90000000000009</v>
      </c>
      <c r="C25" s="13"/>
      <c r="D25" s="20"/>
    </row>
    <row r="26" spans="1:4" x14ac:dyDescent="0.25">
      <c r="A26" s="7">
        <v>43176</v>
      </c>
      <c r="B26" s="13">
        <v>763.35294117647049</v>
      </c>
      <c r="C26" s="13"/>
      <c r="D26" s="20"/>
    </row>
    <row r="27" spans="1:4" x14ac:dyDescent="0.25">
      <c r="A27" s="7">
        <v>43177</v>
      </c>
      <c r="B27" s="13">
        <v>610.34705882352944</v>
      </c>
      <c r="C27" s="13"/>
      <c r="D27" s="20"/>
    </row>
    <row r="28" spans="1:4" x14ac:dyDescent="0.25">
      <c r="A28" s="7">
        <v>43178</v>
      </c>
      <c r="B28" s="13">
        <v>686.23529411764707</v>
      </c>
      <c r="C28" s="13"/>
      <c r="D28" s="20"/>
    </row>
    <row r="29" spans="1:4" x14ac:dyDescent="0.25">
      <c r="A29" s="7">
        <v>43179</v>
      </c>
      <c r="B29" s="13">
        <v>730.38235294117646</v>
      </c>
      <c r="C29" s="13"/>
      <c r="D29" s="20"/>
    </row>
    <row r="30" spans="1:4" x14ac:dyDescent="0.25">
      <c r="A30" s="7">
        <v>43180</v>
      </c>
      <c r="B30" s="13">
        <v>578.49411764705883</v>
      </c>
      <c r="C30" s="13"/>
      <c r="D30" s="20"/>
    </row>
    <row r="31" spans="1:4" x14ac:dyDescent="0.25">
      <c r="A31" s="7">
        <v>43181</v>
      </c>
      <c r="B31" s="13">
        <v>654.94117647058818</v>
      </c>
      <c r="C31" s="13"/>
      <c r="D31" s="20"/>
    </row>
    <row r="32" spans="1:4" x14ac:dyDescent="0.25">
      <c r="A32" s="7">
        <v>43182</v>
      </c>
      <c r="B32" s="13">
        <v>581.73529411764707</v>
      </c>
      <c r="C32" s="13"/>
      <c r="D32" s="20"/>
    </row>
    <row r="33" spans="1:4" x14ac:dyDescent="0.25">
      <c r="A33" s="7">
        <v>43183</v>
      </c>
      <c r="B33" s="13">
        <v>656.84117647058827</v>
      </c>
      <c r="C33" s="13"/>
      <c r="D33" s="20"/>
    </row>
    <row r="34" spans="1:4" x14ac:dyDescent="0.25">
      <c r="A34" s="7">
        <v>43184</v>
      </c>
      <c r="B34" s="13">
        <v>593.91764705882349</v>
      </c>
      <c r="C34" s="13"/>
      <c r="D34" s="20"/>
    </row>
    <row r="35" spans="1:4" x14ac:dyDescent="0.25">
      <c r="A35" s="7">
        <v>43185</v>
      </c>
      <c r="B35" s="13">
        <v>424.81764705882352</v>
      </c>
      <c r="C35" s="13"/>
      <c r="D35" s="20"/>
    </row>
    <row r="36" spans="1:4" x14ac:dyDescent="0.25">
      <c r="A36" s="7">
        <v>43186</v>
      </c>
      <c r="B36" s="13">
        <v>504.05882352941177</v>
      </c>
      <c r="C36" s="13"/>
      <c r="D36" s="20"/>
    </row>
    <row r="37" spans="1:4" x14ac:dyDescent="0.25">
      <c r="A37" s="7">
        <v>43187</v>
      </c>
      <c r="B37" s="13">
        <v>463.8235294117647</v>
      </c>
      <c r="C37" s="13"/>
      <c r="D37" s="20"/>
    </row>
    <row r="38" spans="1:4" x14ac:dyDescent="0.25">
      <c r="A38" s="7">
        <v>43188</v>
      </c>
      <c r="B38" s="13">
        <v>404.58823529411762</v>
      </c>
      <c r="C38" s="13"/>
      <c r="D38" s="20"/>
    </row>
    <row r="39" spans="1:4" x14ac:dyDescent="0.25">
      <c r="A39" s="7">
        <v>43189</v>
      </c>
      <c r="B39" s="13">
        <v>497.35294117647055</v>
      </c>
      <c r="C39" s="13"/>
      <c r="D39" s="20"/>
    </row>
    <row r="40" spans="1:4" x14ac:dyDescent="0.25">
      <c r="A40" s="7">
        <v>43190</v>
      </c>
      <c r="B40" s="13">
        <v>543.17647058823525</v>
      </c>
      <c r="C40" s="13"/>
      <c r="D40" s="20"/>
    </row>
    <row r="41" spans="1:4" x14ac:dyDescent="0.25">
      <c r="A41" s="1"/>
      <c r="B41" s="1"/>
      <c r="C41" s="1" t="s">
        <v>5</v>
      </c>
      <c r="D41" s="1" t="s">
        <v>5</v>
      </c>
    </row>
    <row r="42" spans="1:4" x14ac:dyDescent="0.25">
      <c r="A42" s="30" t="s">
        <v>22</v>
      </c>
      <c r="B42" s="31">
        <f>MAX(B10:B40)</f>
        <v>763.35294117647049</v>
      </c>
      <c r="C42" s="28"/>
      <c r="D42" s="28"/>
    </row>
    <row r="43" spans="1:4" x14ac:dyDescent="0.25">
      <c r="A43" s="28" t="s">
        <v>23</v>
      </c>
      <c r="B43" s="29">
        <f>MIN(B10:B40)</f>
        <v>364.12941176470588</v>
      </c>
      <c r="C43" s="28"/>
      <c r="D43" s="28"/>
    </row>
    <row r="44" spans="1:4" x14ac:dyDescent="0.25">
      <c r="A44" s="30" t="s">
        <v>24</v>
      </c>
      <c r="B44" s="31">
        <f>AVERAGE(B10:B40)</f>
        <v>605.29601518026561</v>
      </c>
      <c r="C44" s="28"/>
      <c r="D44" s="28"/>
    </row>
    <row r="47" spans="1:4" x14ac:dyDescent="0.25">
      <c r="D47" s="22"/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B43" sqref="B43"/>
    </sheetView>
  </sheetViews>
  <sheetFormatPr defaultRowHeight="15" x14ac:dyDescent="0.25"/>
  <cols>
    <col min="1" max="1" width="16.42578125" bestFit="1" customWidth="1"/>
    <col min="2" max="2" width="12.42578125" bestFit="1" customWidth="1"/>
    <col min="3" max="3" width="15.5703125" bestFit="1" customWidth="1"/>
    <col min="4" max="4" width="13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25</v>
      </c>
    </row>
    <row r="2" spans="1:5" x14ac:dyDescent="0.25">
      <c r="A2" s="1" t="s">
        <v>4</v>
      </c>
      <c r="B2" s="1" t="s">
        <v>5</v>
      </c>
      <c r="C2" s="1" t="s">
        <v>5</v>
      </c>
      <c r="D2" s="1" t="s">
        <v>5</v>
      </c>
      <c r="E2" s="1"/>
    </row>
    <row r="3" spans="1:5" x14ac:dyDescent="0.25">
      <c r="A3" s="1" t="s">
        <v>6</v>
      </c>
      <c r="B3" s="1" t="s">
        <v>5</v>
      </c>
      <c r="C3" s="1" t="s">
        <v>5</v>
      </c>
      <c r="D3" s="1" t="s">
        <v>5</v>
      </c>
      <c r="E3" s="1"/>
    </row>
    <row r="4" spans="1:5" x14ac:dyDescent="0.25">
      <c r="A4" s="1" t="s">
        <v>7</v>
      </c>
      <c r="B4" s="1" t="s">
        <v>8</v>
      </c>
      <c r="C4" s="1" t="s">
        <v>9</v>
      </c>
      <c r="D4" s="20">
        <f>SUM(B10:B39)</f>
        <v>19030.735294117643</v>
      </c>
      <c r="E4" s="1"/>
    </row>
    <row r="5" spans="1:5" x14ac:dyDescent="0.25">
      <c r="A5" s="1" t="s">
        <v>10</v>
      </c>
      <c r="B5" s="1" t="s">
        <v>11</v>
      </c>
      <c r="C5" s="1"/>
      <c r="D5" s="1"/>
      <c r="E5" s="1"/>
    </row>
    <row r="6" spans="1:5" x14ac:dyDescent="0.25">
      <c r="A6" s="1" t="s">
        <v>13</v>
      </c>
      <c r="B6" s="1" t="s">
        <v>31</v>
      </c>
      <c r="C6" s="1" t="s">
        <v>5</v>
      </c>
      <c r="D6" s="1" t="s">
        <v>5</v>
      </c>
      <c r="E6" s="1"/>
    </row>
    <row r="7" spans="1:5" x14ac:dyDescent="0.25">
      <c r="A7" s="1" t="s">
        <v>5</v>
      </c>
      <c r="B7" s="1" t="s">
        <v>5</v>
      </c>
      <c r="C7" s="1" t="s">
        <v>5</v>
      </c>
      <c r="D7" s="1" t="s">
        <v>5</v>
      </c>
      <c r="E7" s="1"/>
    </row>
    <row r="8" spans="1:5" x14ac:dyDescent="0.25">
      <c r="A8" s="1" t="s">
        <v>15</v>
      </c>
      <c r="B8" s="1" t="s">
        <v>5</v>
      </c>
      <c r="C8" s="1" t="s">
        <v>5</v>
      </c>
      <c r="D8" s="1" t="s">
        <v>5</v>
      </c>
      <c r="E8" s="1"/>
    </row>
    <row r="9" spans="1:5" x14ac:dyDescent="0.25">
      <c r="A9" s="1" t="s">
        <v>16</v>
      </c>
      <c r="B9" s="1" t="s">
        <v>17</v>
      </c>
      <c r="C9" s="1"/>
      <c r="D9" s="1"/>
      <c r="E9" s="1"/>
    </row>
    <row r="10" spans="1:5" x14ac:dyDescent="0.25">
      <c r="A10" s="7">
        <v>43160</v>
      </c>
      <c r="B10" s="1">
        <v>721.21764705882345</v>
      </c>
      <c r="C10" s="15"/>
      <c r="D10" s="15"/>
      <c r="E10" s="16"/>
    </row>
    <row r="11" spans="1:5" x14ac:dyDescent="0.25">
      <c r="A11" s="7">
        <v>43161</v>
      </c>
      <c r="B11" s="1">
        <v>346.47058823529409</v>
      </c>
      <c r="C11" s="15"/>
      <c r="D11" s="15"/>
      <c r="E11" s="16"/>
    </row>
    <row r="12" spans="1:5" x14ac:dyDescent="0.25">
      <c r="A12" s="7">
        <v>43162</v>
      </c>
      <c r="B12" s="1">
        <v>580.50588235294106</v>
      </c>
      <c r="C12" s="15"/>
      <c r="D12" s="15"/>
      <c r="E12" s="16"/>
    </row>
    <row r="13" spans="1:5" x14ac:dyDescent="0.25">
      <c r="A13" s="7">
        <v>43163</v>
      </c>
      <c r="B13" s="1">
        <v>724.23529411764707</v>
      </c>
      <c r="C13" s="15"/>
      <c r="D13" s="15"/>
      <c r="E13" s="16"/>
    </row>
    <row r="14" spans="1:5" x14ac:dyDescent="0.25">
      <c r="A14" s="7">
        <v>43164</v>
      </c>
      <c r="B14" s="1">
        <v>685.11764705882354</v>
      </c>
      <c r="C14" s="15"/>
      <c r="D14" s="15"/>
      <c r="E14" s="16"/>
    </row>
    <row r="15" spans="1:5" x14ac:dyDescent="0.25">
      <c r="A15" s="7">
        <v>43165</v>
      </c>
      <c r="B15" s="1">
        <v>693.94705882352946</v>
      </c>
      <c r="C15" s="15"/>
      <c r="D15" s="15"/>
      <c r="E15" s="16"/>
    </row>
    <row r="16" spans="1:5" x14ac:dyDescent="0.25">
      <c r="A16" s="7">
        <v>43166</v>
      </c>
      <c r="B16" s="1">
        <v>651.58823529411757</v>
      </c>
      <c r="C16" s="15"/>
      <c r="D16" s="15"/>
      <c r="E16" s="16"/>
    </row>
    <row r="17" spans="1:5" x14ac:dyDescent="0.25">
      <c r="A17" s="7">
        <v>43167</v>
      </c>
      <c r="B17" s="1">
        <v>538.92941176470583</v>
      </c>
      <c r="C17" s="15"/>
      <c r="D17" s="15"/>
      <c r="E17" s="16"/>
    </row>
    <row r="18" spans="1:5" x14ac:dyDescent="0.25">
      <c r="A18" s="7">
        <v>43168</v>
      </c>
      <c r="B18" s="1">
        <v>513</v>
      </c>
      <c r="C18" s="15"/>
      <c r="D18" s="15"/>
      <c r="E18" s="16"/>
    </row>
    <row r="19" spans="1:5" x14ac:dyDescent="0.25">
      <c r="A19" s="7">
        <v>43169</v>
      </c>
      <c r="B19" s="1">
        <v>582.07058823529405</v>
      </c>
      <c r="C19" s="15"/>
      <c r="D19" s="15"/>
      <c r="E19" s="16"/>
    </row>
    <row r="20" spans="1:5" x14ac:dyDescent="0.25">
      <c r="A20" s="7">
        <v>43170</v>
      </c>
      <c r="B20" s="1">
        <v>508.5294117647058</v>
      </c>
      <c r="C20" s="15"/>
      <c r="D20" s="15"/>
      <c r="E20" s="16"/>
    </row>
    <row r="21" spans="1:5" x14ac:dyDescent="0.25">
      <c r="A21" s="7">
        <v>43171</v>
      </c>
      <c r="B21" s="1">
        <v>600.17647058823525</v>
      </c>
      <c r="C21" s="15"/>
      <c r="D21" s="15"/>
      <c r="E21" s="16"/>
    </row>
    <row r="22" spans="1:5" x14ac:dyDescent="0.25">
      <c r="A22" s="7">
        <v>43172</v>
      </c>
      <c r="B22" s="1">
        <v>442.58823529411762</v>
      </c>
      <c r="C22" s="15"/>
      <c r="D22" s="15"/>
      <c r="E22" s="16"/>
    </row>
    <row r="23" spans="1:5" x14ac:dyDescent="0.25">
      <c r="A23" s="7">
        <v>43173</v>
      </c>
      <c r="B23" s="1">
        <v>690.70588235294122</v>
      </c>
      <c r="C23" s="15"/>
      <c r="D23" s="15"/>
      <c r="E23" s="16"/>
    </row>
    <row r="24" spans="1:5" x14ac:dyDescent="0.25">
      <c r="A24" s="7">
        <v>43174</v>
      </c>
      <c r="B24" s="1">
        <v>649.68823529411759</v>
      </c>
      <c r="C24" s="15"/>
      <c r="D24" s="15"/>
      <c r="E24" s="16"/>
    </row>
    <row r="25" spans="1:5" x14ac:dyDescent="0.25">
      <c r="A25" s="7">
        <v>43175</v>
      </c>
      <c r="B25" s="1">
        <v>476.78823529411767</v>
      </c>
      <c r="C25" s="15"/>
      <c r="D25" s="15"/>
      <c r="E25" s="16"/>
    </row>
    <row r="26" spans="1:5" x14ac:dyDescent="0.25">
      <c r="A26" s="7">
        <v>43176</v>
      </c>
      <c r="B26" s="1">
        <v>283.88235294117646</v>
      </c>
      <c r="C26" s="15"/>
      <c r="D26" s="15"/>
      <c r="E26" s="16"/>
    </row>
    <row r="27" spans="1:5" x14ac:dyDescent="0.25">
      <c r="A27" s="7">
        <v>43177</v>
      </c>
      <c r="B27" s="1">
        <v>745.47058823529414</v>
      </c>
      <c r="C27" s="15"/>
      <c r="D27" s="15"/>
      <c r="E27" s="16"/>
    </row>
    <row r="28" spans="1:5" x14ac:dyDescent="0.25">
      <c r="A28" s="7">
        <v>43178</v>
      </c>
      <c r="B28" s="1">
        <v>828.17647058823525</v>
      </c>
      <c r="C28" s="15"/>
      <c r="D28" s="15"/>
      <c r="E28" s="16"/>
    </row>
    <row r="29" spans="1:5" x14ac:dyDescent="0.25">
      <c r="A29" s="7">
        <v>43179</v>
      </c>
      <c r="B29" s="1">
        <v>714.84705882352944</v>
      </c>
      <c r="C29" s="15"/>
      <c r="D29" s="15"/>
      <c r="E29" s="16"/>
    </row>
    <row r="30" spans="1:5" x14ac:dyDescent="0.25">
      <c r="A30" s="7">
        <v>43180</v>
      </c>
      <c r="B30" s="1">
        <v>761.11764705882354</v>
      </c>
      <c r="C30" s="15"/>
      <c r="D30" s="15"/>
      <c r="E30" s="16"/>
    </row>
    <row r="31" spans="1:5" x14ac:dyDescent="0.25">
      <c r="A31" s="7">
        <v>43181</v>
      </c>
      <c r="B31" s="1">
        <v>713.05882352941171</v>
      </c>
      <c r="C31" s="15"/>
      <c r="D31" s="15"/>
      <c r="E31" s="16"/>
    </row>
    <row r="32" spans="1:5" x14ac:dyDescent="0.25">
      <c r="A32" s="7">
        <v>43182</v>
      </c>
      <c r="B32" s="1">
        <v>694.17058823529408</v>
      </c>
      <c r="C32" s="15"/>
      <c r="D32" s="15"/>
      <c r="E32" s="16"/>
    </row>
    <row r="33" spans="1:5" x14ac:dyDescent="0.25">
      <c r="A33" s="7">
        <v>43183</v>
      </c>
      <c r="B33" s="1">
        <v>811.97058823529414</v>
      </c>
      <c r="C33" s="15"/>
      <c r="D33" s="15"/>
      <c r="E33" s="16"/>
    </row>
    <row r="34" spans="1:5" x14ac:dyDescent="0.25">
      <c r="A34" s="7">
        <v>43184</v>
      </c>
      <c r="B34" s="1">
        <v>760</v>
      </c>
      <c r="C34" s="15"/>
      <c r="D34" s="15"/>
      <c r="E34" s="16"/>
    </row>
    <row r="35" spans="1:5" x14ac:dyDescent="0.25">
      <c r="A35" s="7">
        <v>43185</v>
      </c>
      <c r="B35" s="1">
        <v>665</v>
      </c>
      <c r="C35" s="15"/>
      <c r="D35" s="15"/>
      <c r="E35" s="16"/>
    </row>
    <row r="36" spans="1:5" x14ac:dyDescent="0.25">
      <c r="A36" s="7">
        <v>43186</v>
      </c>
      <c r="B36" s="1">
        <v>665.55882352941171</v>
      </c>
      <c r="C36" s="15"/>
      <c r="D36" s="15"/>
      <c r="E36" s="16"/>
    </row>
    <row r="37" spans="1:5" x14ac:dyDescent="0.25">
      <c r="A37" s="7">
        <v>43187</v>
      </c>
      <c r="B37" s="1">
        <v>668.12941176470576</v>
      </c>
      <c r="C37" s="15"/>
      <c r="D37" s="15"/>
      <c r="E37" s="16"/>
    </row>
    <row r="38" spans="1:5" x14ac:dyDescent="0.25">
      <c r="A38" s="7">
        <v>43188</v>
      </c>
      <c r="B38" s="1">
        <v>726.69411764705887</v>
      </c>
      <c r="C38" s="15"/>
      <c r="D38" s="15"/>
      <c r="E38" s="16"/>
    </row>
    <row r="39" spans="1:5" x14ac:dyDescent="0.25">
      <c r="A39" s="7">
        <v>43189</v>
      </c>
      <c r="B39" s="1">
        <v>587.1</v>
      </c>
      <c r="C39" s="15"/>
      <c r="D39" s="15"/>
      <c r="E39" s="16"/>
    </row>
    <row r="40" spans="1:5" x14ac:dyDescent="0.25">
      <c r="D40" s="22"/>
    </row>
    <row r="41" spans="1:5" x14ac:dyDescent="0.25">
      <c r="A41" s="8" t="s">
        <v>22</v>
      </c>
      <c r="B41" s="10">
        <f>MAX(B10:B39)</f>
        <v>828.17647058823525</v>
      </c>
    </row>
    <row r="42" spans="1:5" x14ac:dyDescent="0.25">
      <c r="A42" s="9" t="s">
        <v>23</v>
      </c>
      <c r="B42" s="11">
        <f>MIN(B10:B39)</f>
        <v>283.88235294117646</v>
      </c>
    </row>
    <row r="43" spans="1:5" x14ac:dyDescent="0.25">
      <c r="A43" s="8" t="s">
        <v>24</v>
      </c>
      <c r="B43" s="10">
        <f>AVERAGE(B10:B39)</f>
        <v>634.3578431372548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3" zoomScaleNormal="100" workbookViewId="0">
      <selection activeCell="G23" sqref="G23"/>
    </sheetView>
  </sheetViews>
  <sheetFormatPr defaultRowHeight="15" x14ac:dyDescent="0.25"/>
  <cols>
    <col min="1" max="1" width="16.42578125" bestFit="1" customWidth="1"/>
    <col min="2" max="2" width="12.42578125" bestFit="1" customWidth="1"/>
    <col min="3" max="3" width="15.5703125" bestFit="1" customWidth="1"/>
    <col min="4" max="4" width="13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33</v>
      </c>
    </row>
    <row r="2" spans="1:5" x14ac:dyDescent="0.25">
      <c r="A2" s="1" t="s">
        <v>4</v>
      </c>
      <c r="B2" s="1" t="s">
        <v>5</v>
      </c>
      <c r="C2" s="1" t="s">
        <v>5</v>
      </c>
      <c r="D2" s="1" t="s">
        <v>5</v>
      </c>
      <c r="E2" s="1"/>
    </row>
    <row r="3" spans="1:5" x14ac:dyDescent="0.25">
      <c r="A3" s="1" t="s">
        <v>6</v>
      </c>
      <c r="B3" s="1" t="s">
        <v>5</v>
      </c>
      <c r="C3" s="1" t="s">
        <v>5</v>
      </c>
      <c r="D3" s="1" t="s">
        <v>5</v>
      </c>
      <c r="E3" s="1"/>
    </row>
    <row r="4" spans="1:5" x14ac:dyDescent="0.25">
      <c r="A4" s="1" t="s">
        <v>7</v>
      </c>
      <c r="B4" s="1" t="s">
        <v>8</v>
      </c>
      <c r="C4" s="1" t="s">
        <v>9</v>
      </c>
      <c r="D4" s="20">
        <f>SUM(B10:B40)</f>
        <v>20443.922708903563</v>
      </c>
      <c r="E4" s="1"/>
    </row>
    <row r="5" spans="1:5" x14ac:dyDescent="0.25">
      <c r="A5" s="1" t="s">
        <v>10</v>
      </c>
      <c r="B5" s="1" t="s">
        <v>11</v>
      </c>
      <c r="C5" s="1"/>
      <c r="D5" s="1"/>
      <c r="E5" s="1"/>
    </row>
    <row r="6" spans="1:5" x14ac:dyDescent="0.25">
      <c r="A6" s="1" t="s">
        <v>13</v>
      </c>
      <c r="B6" s="1" t="s">
        <v>32</v>
      </c>
      <c r="C6" s="1" t="s">
        <v>5</v>
      </c>
      <c r="D6" s="1" t="s">
        <v>5</v>
      </c>
      <c r="E6" s="1"/>
    </row>
    <row r="7" spans="1:5" x14ac:dyDescent="0.25">
      <c r="A7" s="1" t="s">
        <v>5</v>
      </c>
      <c r="B7" s="1" t="s">
        <v>5</v>
      </c>
      <c r="C7" s="1" t="s">
        <v>5</v>
      </c>
      <c r="D7" s="1" t="s">
        <v>5</v>
      </c>
      <c r="E7" s="1"/>
    </row>
    <row r="8" spans="1:5" x14ac:dyDescent="0.25">
      <c r="A8" s="1" t="s">
        <v>15</v>
      </c>
      <c r="B8" s="1" t="s">
        <v>5</v>
      </c>
      <c r="C8" s="1" t="s">
        <v>5</v>
      </c>
      <c r="D8" s="1" t="s">
        <v>5</v>
      </c>
      <c r="E8" s="1"/>
    </row>
    <row r="9" spans="1:5" x14ac:dyDescent="0.25">
      <c r="A9" s="1" t="s">
        <v>16</v>
      </c>
      <c r="B9" s="1" t="s">
        <v>17</v>
      </c>
      <c r="C9" s="1" t="s">
        <v>5</v>
      </c>
      <c r="D9" s="1" t="s">
        <v>5</v>
      </c>
      <c r="E9" s="1"/>
    </row>
    <row r="10" spans="1:5" x14ac:dyDescent="0.25">
      <c r="A10" s="7">
        <v>43221</v>
      </c>
      <c r="B10" s="19">
        <v>656.05882352941171</v>
      </c>
      <c r="C10" s="1"/>
      <c r="D10" s="1"/>
      <c r="E10" s="1"/>
    </row>
    <row r="11" spans="1:5" x14ac:dyDescent="0.25">
      <c r="A11" s="7">
        <v>43222</v>
      </c>
      <c r="B11" s="19">
        <v>720.65882352941162</v>
      </c>
      <c r="C11" s="1"/>
      <c r="D11" s="1"/>
      <c r="E11" s="1"/>
    </row>
    <row r="12" spans="1:5" x14ac:dyDescent="0.25">
      <c r="A12" s="7">
        <v>43223</v>
      </c>
      <c r="B12" s="19">
        <v>736.30588235294113</v>
      </c>
      <c r="C12" s="1"/>
      <c r="D12" s="1"/>
      <c r="E12" s="1"/>
    </row>
    <row r="13" spans="1:5" x14ac:dyDescent="0.25">
      <c r="A13" s="7">
        <v>43224</v>
      </c>
      <c r="B13" s="19">
        <v>711.49411764705883</v>
      </c>
      <c r="C13" s="1"/>
      <c r="D13" s="1"/>
      <c r="E13" s="1"/>
    </row>
    <row r="14" spans="1:5" x14ac:dyDescent="0.25">
      <c r="A14" s="7">
        <v>43225</v>
      </c>
      <c r="B14" s="19">
        <v>719.76470588235293</v>
      </c>
      <c r="C14" s="1"/>
      <c r="D14" s="1"/>
      <c r="E14" s="1"/>
    </row>
    <row r="15" spans="1:5" x14ac:dyDescent="0.25">
      <c r="A15" s="7">
        <v>43226</v>
      </c>
      <c r="B15" s="19">
        <v>525.2941176470589</v>
      </c>
      <c r="C15" s="1"/>
      <c r="D15" s="1"/>
      <c r="E15" s="1"/>
    </row>
    <row r="16" spans="1:5" x14ac:dyDescent="0.25">
      <c r="A16" s="7">
        <v>43227</v>
      </c>
      <c r="B16" s="19">
        <v>686.4588235294118</v>
      </c>
      <c r="C16" s="1"/>
      <c r="D16" s="1"/>
      <c r="E16" s="1"/>
    </row>
    <row r="17" spans="1:8" x14ac:dyDescent="0.25">
      <c r="A17" s="7">
        <v>43228</v>
      </c>
      <c r="B17" s="19">
        <v>735.85882352941178</v>
      </c>
      <c r="C17" s="1"/>
      <c r="D17" s="1"/>
      <c r="E17" s="1"/>
    </row>
    <row r="18" spans="1:8" x14ac:dyDescent="0.25">
      <c r="A18" s="7">
        <v>43229</v>
      </c>
      <c r="B18" s="19">
        <v>445.94117647058823</v>
      </c>
      <c r="C18" s="1"/>
      <c r="D18" s="1"/>
      <c r="E18" s="1"/>
    </row>
    <row r="19" spans="1:8" x14ac:dyDescent="0.25">
      <c r="A19" s="7">
        <v>43230</v>
      </c>
      <c r="B19" s="19">
        <v>525.2941176470589</v>
      </c>
      <c r="C19" s="27"/>
      <c r="D19" s="27"/>
      <c r="E19" s="27"/>
    </row>
    <row r="20" spans="1:8" x14ac:dyDescent="0.25">
      <c r="A20" s="7">
        <v>43231</v>
      </c>
      <c r="B20" s="19">
        <v>692.49411764705883</v>
      </c>
      <c r="C20" s="27"/>
      <c r="D20" s="27"/>
      <c r="E20" s="27"/>
      <c r="G20" s="22"/>
      <c r="H20" s="22"/>
    </row>
    <row r="21" spans="1:8" x14ac:dyDescent="0.25">
      <c r="A21" s="7">
        <v>43232</v>
      </c>
      <c r="B21" s="18">
        <v>399.44705882352935</v>
      </c>
      <c r="C21" s="27"/>
      <c r="D21" s="27"/>
      <c r="E21" s="27"/>
      <c r="F21" s="22"/>
      <c r="G21" s="22"/>
      <c r="H21" s="22"/>
    </row>
    <row r="22" spans="1:8" x14ac:dyDescent="0.25">
      <c r="A22" s="7">
        <v>43233</v>
      </c>
      <c r="B22" s="20">
        <v>725.49917949180167</v>
      </c>
      <c r="C22" s="27"/>
      <c r="D22" s="27"/>
      <c r="E22" s="27"/>
      <c r="F22" s="22"/>
      <c r="G22" s="22"/>
      <c r="H22" s="22"/>
    </row>
    <row r="23" spans="1:8" x14ac:dyDescent="0.25">
      <c r="A23" s="7">
        <v>43234</v>
      </c>
      <c r="B23" s="19">
        <v>777.32352941176464</v>
      </c>
      <c r="C23" s="27"/>
      <c r="D23" s="27"/>
      <c r="E23" s="27"/>
      <c r="G23" s="22"/>
      <c r="H23" s="22"/>
    </row>
    <row r="24" spans="1:8" x14ac:dyDescent="0.25">
      <c r="A24" s="7">
        <v>43235</v>
      </c>
      <c r="B24" s="19">
        <v>644.1</v>
      </c>
      <c r="C24" s="27"/>
      <c r="D24" s="27"/>
      <c r="E24" s="27"/>
      <c r="G24" s="22"/>
      <c r="H24" s="22"/>
    </row>
    <row r="25" spans="1:8" x14ac:dyDescent="0.25">
      <c r="A25" s="7">
        <v>43236</v>
      </c>
      <c r="B25" s="19">
        <v>725.35294117647049</v>
      </c>
      <c r="C25" s="1"/>
      <c r="D25" s="1"/>
      <c r="E25" s="1"/>
    </row>
    <row r="26" spans="1:8" x14ac:dyDescent="0.25">
      <c r="A26" s="7">
        <v>43237</v>
      </c>
      <c r="B26" s="19">
        <v>508.97647058823526</v>
      </c>
      <c r="C26" s="1"/>
      <c r="D26" s="1"/>
      <c r="E26" s="1"/>
    </row>
    <row r="27" spans="1:8" x14ac:dyDescent="0.25">
      <c r="A27" s="7">
        <v>43238</v>
      </c>
      <c r="B27" s="19">
        <v>673.94117647058818</v>
      </c>
      <c r="C27" s="1"/>
      <c r="D27" s="1"/>
      <c r="E27" s="1"/>
    </row>
    <row r="28" spans="1:8" x14ac:dyDescent="0.25">
      <c r="A28" s="7">
        <v>43239</v>
      </c>
      <c r="B28" s="19">
        <v>678.41176470588232</v>
      </c>
      <c r="C28" s="1"/>
      <c r="D28" s="1"/>
      <c r="E28" s="1"/>
    </row>
    <row r="29" spans="1:8" x14ac:dyDescent="0.25">
      <c r="A29" s="7">
        <v>43240</v>
      </c>
      <c r="B29" s="19">
        <v>597.94117647058818</v>
      </c>
      <c r="C29" s="1"/>
      <c r="D29" s="1"/>
      <c r="E29" s="1"/>
    </row>
    <row r="30" spans="1:8" x14ac:dyDescent="0.25">
      <c r="A30" s="7">
        <v>43241</v>
      </c>
      <c r="B30" s="19">
        <v>685.11764705882354</v>
      </c>
      <c r="C30" s="1"/>
      <c r="D30" s="1"/>
      <c r="E30" s="1"/>
    </row>
    <row r="31" spans="1:8" x14ac:dyDescent="0.25">
      <c r="A31" s="7">
        <v>43242</v>
      </c>
      <c r="B31" s="19">
        <v>732.05882352941171</v>
      </c>
      <c r="C31" s="1"/>
      <c r="D31" s="1"/>
      <c r="E31" s="1"/>
    </row>
    <row r="32" spans="1:8" x14ac:dyDescent="0.25">
      <c r="A32" s="7">
        <v>43243</v>
      </c>
      <c r="B32" s="19">
        <v>770.05882352941171</v>
      </c>
      <c r="C32" s="1"/>
      <c r="D32" s="1"/>
      <c r="E32" s="1"/>
    </row>
    <row r="33" spans="1:6" x14ac:dyDescent="0.25">
      <c r="A33" s="7">
        <v>43244</v>
      </c>
      <c r="B33" s="19">
        <v>546.41764705882349</v>
      </c>
      <c r="C33" s="1"/>
      <c r="D33" s="1"/>
      <c r="E33" s="1"/>
    </row>
    <row r="34" spans="1:6" x14ac:dyDescent="0.25">
      <c r="A34" s="7">
        <v>43245</v>
      </c>
      <c r="B34" s="19">
        <v>664.55294117647065</v>
      </c>
      <c r="C34" s="1"/>
      <c r="D34" s="1"/>
      <c r="E34" s="1"/>
    </row>
    <row r="35" spans="1:6" x14ac:dyDescent="0.25">
      <c r="A35" s="7">
        <v>43246</v>
      </c>
      <c r="B35" s="19">
        <v>600.40000000000009</v>
      </c>
      <c r="C35" s="1"/>
      <c r="D35" s="1"/>
      <c r="E35" s="1"/>
    </row>
    <row r="36" spans="1:6" x14ac:dyDescent="0.25">
      <c r="A36" s="7">
        <v>43247</v>
      </c>
      <c r="B36" s="19">
        <v>749.94117647058818</v>
      </c>
      <c r="C36" s="1"/>
      <c r="D36" s="1"/>
      <c r="E36" s="1"/>
    </row>
    <row r="37" spans="1:6" x14ac:dyDescent="0.25">
      <c r="A37" s="7">
        <v>43248</v>
      </c>
      <c r="B37" s="19">
        <v>706.8</v>
      </c>
      <c r="C37" s="1"/>
      <c r="D37" s="1"/>
      <c r="E37" s="1"/>
    </row>
    <row r="38" spans="1:6" x14ac:dyDescent="0.25">
      <c r="A38" s="7">
        <v>43249</v>
      </c>
      <c r="B38" s="19">
        <v>768.94117647058818</v>
      </c>
      <c r="C38" s="1"/>
      <c r="D38" s="1"/>
      <c r="E38" s="1"/>
    </row>
    <row r="39" spans="1:6" x14ac:dyDescent="0.25">
      <c r="A39" s="7">
        <v>43250</v>
      </c>
      <c r="B39" s="18">
        <v>757.42941176470595</v>
      </c>
      <c r="C39" s="1"/>
      <c r="D39" s="1"/>
      <c r="E39" s="1"/>
      <c r="F39" s="22"/>
    </row>
    <row r="40" spans="1:6" x14ac:dyDescent="0.25">
      <c r="A40" s="7">
        <v>43251</v>
      </c>
      <c r="B40" s="19">
        <v>575.58823529411757</v>
      </c>
      <c r="C40" s="1"/>
      <c r="D40" s="1"/>
      <c r="E40" s="1"/>
    </row>
    <row r="41" spans="1:6" x14ac:dyDescent="0.25">
      <c r="C41" s="17"/>
    </row>
    <row r="42" spans="1:6" x14ac:dyDescent="0.25">
      <c r="A42" s="8" t="s">
        <v>22</v>
      </c>
      <c r="B42" s="10">
        <f>MAX(B10:B40)</f>
        <v>777.32352941176464</v>
      </c>
    </row>
    <row r="43" spans="1:6" x14ac:dyDescent="0.25">
      <c r="A43" s="9" t="s">
        <v>23</v>
      </c>
      <c r="B43" s="11">
        <f>MIN(B10:B40)</f>
        <v>399.44705882352935</v>
      </c>
    </row>
    <row r="44" spans="1:6" x14ac:dyDescent="0.25">
      <c r="A44" s="8" t="s">
        <v>24</v>
      </c>
      <c r="B44" s="10">
        <f>AVERAGE(B10:B40)</f>
        <v>659.4813777065666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E21" sqref="E21"/>
    </sheetView>
  </sheetViews>
  <sheetFormatPr defaultRowHeight="15" x14ac:dyDescent="0.25"/>
  <cols>
    <col min="1" max="1" width="16.42578125" bestFit="1" customWidth="1"/>
    <col min="2" max="2" width="12.42578125" bestFit="1" customWidth="1"/>
    <col min="3" max="3" width="15.5703125" bestFit="1" customWidth="1"/>
    <col min="4" max="4" width="13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</row>
    <row r="2" spans="1:7" x14ac:dyDescent="0.25">
      <c r="A2" s="1" t="s">
        <v>4</v>
      </c>
      <c r="B2" s="1" t="s">
        <v>5</v>
      </c>
      <c r="C2" s="1" t="s">
        <v>5</v>
      </c>
      <c r="D2" s="1" t="s">
        <v>5</v>
      </c>
    </row>
    <row r="3" spans="1:7" x14ac:dyDescent="0.25">
      <c r="A3" s="1" t="s">
        <v>6</v>
      </c>
      <c r="B3" s="1" t="s">
        <v>5</v>
      </c>
      <c r="C3" s="1" t="s">
        <v>5</v>
      </c>
      <c r="D3" s="1" t="s">
        <v>5</v>
      </c>
      <c r="E3" s="22"/>
      <c r="F3" s="22"/>
      <c r="G3" s="22"/>
    </row>
    <row r="4" spans="1:7" x14ac:dyDescent="0.25">
      <c r="A4" s="1" t="s">
        <v>7</v>
      </c>
      <c r="B4" s="1" t="s">
        <v>8</v>
      </c>
      <c r="C4" s="1" t="s">
        <v>9</v>
      </c>
      <c r="D4" s="20">
        <f>(SUM(B10:B39))</f>
        <v>19801.667670588238</v>
      </c>
      <c r="E4" s="22"/>
      <c r="F4" s="22"/>
    </row>
    <row r="5" spans="1:7" x14ac:dyDescent="0.25">
      <c r="A5" s="1" t="s">
        <v>10</v>
      </c>
      <c r="B5" s="1" t="s">
        <v>11</v>
      </c>
      <c r="C5" s="1" t="s">
        <v>12</v>
      </c>
      <c r="D5" s="20">
        <f>SUM('01_2018:06_2018'!D4)</f>
        <v>113066.96434483823</v>
      </c>
      <c r="E5" s="22"/>
      <c r="F5" s="22"/>
    </row>
    <row r="6" spans="1:7" x14ac:dyDescent="0.25">
      <c r="A6" s="1" t="s">
        <v>13</v>
      </c>
      <c r="B6" s="1" t="s">
        <v>19</v>
      </c>
      <c r="C6" s="1" t="s">
        <v>5</v>
      </c>
      <c r="D6" s="1" t="s">
        <v>5</v>
      </c>
      <c r="E6" s="22"/>
      <c r="F6" s="22"/>
    </row>
    <row r="7" spans="1:7" x14ac:dyDescent="0.25">
      <c r="A7" s="1" t="s">
        <v>5</v>
      </c>
      <c r="B7" s="1" t="s">
        <v>5</v>
      </c>
      <c r="C7" s="1" t="s">
        <v>5</v>
      </c>
      <c r="D7" s="1" t="s">
        <v>5</v>
      </c>
      <c r="E7" s="22"/>
      <c r="F7" s="22"/>
    </row>
    <row r="8" spans="1:7" x14ac:dyDescent="0.25">
      <c r="A8" s="1" t="s">
        <v>15</v>
      </c>
      <c r="B8" s="1" t="s">
        <v>5</v>
      </c>
      <c r="C8" s="1" t="s">
        <v>5</v>
      </c>
      <c r="D8" s="1" t="s">
        <v>5</v>
      </c>
      <c r="E8" s="22"/>
      <c r="F8" s="22"/>
    </row>
    <row r="9" spans="1:7" x14ac:dyDescent="0.25">
      <c r="A9" s="1" t="s">
        <v>16</v>
      </c>
      <c r="B9" s="1" t="s">
        <v>17</v>
      </c>
      <c r="C9" s="1" t="s">
        <v>5</v>
      </c>
      <c r="D9" s="1" t="s">
        <v>5</v>
      </c>
      <c r="E9" s="22"/>
      <c r="F9" s="22"/>
    </row>
    <row r="10" spans="1:7" x14ac:dyDescent="0.25">
      <c r="A10" s="7">
        <v>43252</v>
      </c>
      <c r="B10" s="20">
        <v>601.2941176470589</v>
      </c>
      <c r="C10" s="20"/>
      <c r="D10" s="1" t="s">
        <v>5</v>
      </c>
      <c r="E10" s="22"/>
      <c r="F10" s="22"/>
    </row>
    <row r="11" spans="1:7" x14ac:dyDescent="0.25">
      <c r="A11" s="7">
        <v>43253</v>
      </c>
      <c r="B11" s="20">
        <v>747.81764705882358</v>
      </c>
      <c r="C11" s="20"/>
      <c r="D11" s="1" t="s">
        <v>5</v>
      </c>
      <c r="E11" s="22"/>
      <c r="F11" s="22"/>
    </row>
    <row r="12" spans="1:7" x14ac:dyDescent="0.25">
      <c r="A12" s="7">
        <v>43254</v>
      </c>
      <c r="B12" s="20">
        <v>340.99411764705889</v>
      </c>
      <c r="C12" s="20"/>
      <c r="D12" s="1" t="s">
        <v>5</v>
      </c>
      <c r="E12" s="22"/>
      <c r="F12" s="22"/>
    </row>
    <row r="13" spans="1:7" x14ac:dyDescent="0.25">
      <c r="A13" s="7">
        <v>43255</v>
      </c>
      <c r="B13" s="20">
        <v>603.86470588235295</v>
      </c>
      <c r="C13" s="20"/>
      <c r="D13" s="1" t="s">
        <v>5</v>
      </c>
      <c r="E13" s="22"/>
      <c r="F13" s="22"/>
    </row>
    <row r="14" spans="1:7" x14ac:dyDescent="0.25">
      <c r="A14" s="7">
        <v>43256</v>
      </c>
      <c r="B14" s="20">
        <v>718.31176470588241</v>
      </c>
      <c r="C14" s="20"/>
      <c r="D14" s="1" t="s">
        <v>5</v>
      </c>
      <c r="E14" s="22"/>
      <c r="F14" s="22"/>
    </row>
    <row r="15" spans="1:7" x14ac:dyDescent="0.25">
      <c r="A15" s="7">
        <v>43257</v>
      </c>
      <c r="B15" s="20">
        <v>656.28235294117644</v>
      </c>
      <c r="C15" s="20"/>
      <c r="D15" s="1" t="s">
        <v>5</v>
      </c>
      <c r="E15" s="22"/>
      <c r="F15" s="22"/>
    </row>
    <row r="16" spans="1:7" x14ac:dyDescent="0.25">
      <c r="A16" s="7">
        <v>43258</v>
      </c>
      <c r="B16" s="20">
        <v>416.3235294117647</v>
      </c>
      <c r="C16" s="20"/>
      <c r="D16" s="1" t="s">
        <v>5</v>
      </c>
      <c r="E16" s="22"/>
      <c r="F16" s="22"/>
    </row>
    <row r="17" spans="1:6" x14ac:dyDescent="0.25">
      <c r="A17" s="7">
        <v>43259</v>
      </c>
      <c r="B17" s="20">
        <v>538.70588235294122</v>
      </c>
      <c r="C17" s="20"/>
      <c r="D17" s="1" t="s">
        <v>5</v>
      </c>
      <c r="E17" s="22"/>
      <c r="F17" s="22"/>
    </row>
    <row r="18" spans="1:6" x14ac:dyDescent="0.25">
      <c r="A18" s="7">
        <v>43260</v>
      </c>
      <c r="B18" s="20">
        <v>737.64705882352939</v>
      </c>
      <c r="C18" s="20"/>
      <c r="D18" s="1" t="s">
        <v>5</v>
      </c>
      <c r="E18" s="22"/>
      <c r="F18" s="22"/>
    </row>
    <row r="19" spans="1:6" x14ac:dyDescent="0.25">
      <c r="A19" s="7">
        <v>43261</v>
      </c>
      <c r="B19" s="20">
        <v>735.41176470588232</v>
      </c>
      <c r="C19" s="20"/>
      <c r="D19" s="1" t="s">
        <v>5</v>
      </c>
      <c r="E19" s="22"/>
      <c r="F19" s="22"/>
    </row>
    <row r="20" spans="1:6" x14ac:dyDescent="0.25">
      <c r="A20" s="7">
        <v>43262</v>
      </c>
      <c r="B20" s="20">
        <v>780.11764705882354</v>
      </c>
      <c r="C20" s="20"/>
      <c r="D20" s="1" t="s">
        <v>5</v>
      </c>
      <c r="E20" s="22"/>
      <c r="F20" s="22"/>
    </row>
    <row r="21" spans="1:6" x14ac:dyDescent="0.25">
      <c r="A21" s="7">
        <v>43263</v>
      </c>
      <c r="B21" s="20">
        <v>764.47058823529414</v>
      </c>
      <c r="C21" s="20"/>
      <c r="D21" s="1" t="s">
        <v>5</v>
      </c>
      <c r="E21" s="22"/>
      <c r="F21" s="22"/>
    </row>
    <row r="22" spans="1:6" x14ac:dyDescent="0.25">
      <c r="A22" s="7">
        <v>43264</v>
      </c>
      <c r="B22" s="20">
        <v>736.52941176470597</v>
      </c>
      <c r="C22" s="20"/>
      <c r="D22" s="1" t="s">
        <v>5</v>
      </c>
      <c r="E22" s="22"/>
      <c r="F22" s="22"/>
    </row>
    <row r="23" spans="1:6" x14ac:dyDescent="0.25">
      <c r="A23" s="7">
        <v>43265</v>
      </c>
      <c r="B23" s="20">
        <v>744.35294117647049</v>
      </c>
      <c r="C23" s="20"/>
      <c r="D23" s="1" t="s">
        <v>5</v>
      </c>
      <c r="E23" s="22"/>
      <c r="F23" s="22"/>
    </row>
    <row r="24" spans="1:6" x14ac:dyDescent="0.25">
      <c r="A24" s="7">
        <v>43266</v>
      </c>
      <c r="B24" s="20">
        <v>628.11764705882354</v>
      </c>
      <c r="C24" s="20"/>
      <c r="D24" s="1" t="s">
        <v>5</v>
      </c>
      <c r="E24" s="22"/>
      <c r="F24" s="22"/>
    </row>
    <row r="25" spans="1:6" x14ac:dyDescent="0.25">
      <c r="A25" s="7">
        <v>43267</v>
      </c>
      <c r="B25" s="20">
        <v>578.2705882352941</v>
      </c>
      <c r="C25" s="20"/>
      <c r="D25" s="1" t="s">
        <v>5</v>
      </c>
      <c r="E25" s="22"/>
      <c r="F25" s="22"/>
    </row>
    <row r="26" spans="1:6" x14ac:dyDescent="0.25">
      <c r="A26" s="7">
        <v>43268</v>
      </c>
      <c r="B26" s="20">
        <v>463.04117647058825</v>
      </c>
      <c r="C26" s="20"/>
      <c r="D26" s="1" t="s">
        <v>5</v>
      </c>
      <c r="E26" s="22"/>
      <c r="F26" s="22"/>
    </row>
    <row r="27" spans="1:6" x14ac:dyDescent="0.25">
      <c r="A27" s="7">
        <v>43269</v>
      </c>
      <c r="B27" s="20">
        <v>530.1</v>
      </c>
      <c r="C27" s="20"/>
      <c r="D27" s="1" t="s">
        <v>5</v>
      </c>
      <c r="E27" s="22"/>
      <c r="F27" s="22"/>
    </row>
    <row r="28" spans="1:6" x14ac:dyDescent="0.25">
      <c r="A28" s="7">
        <v>43270</v>
      </c>
      <c r="B28" s="20">
        <v>630.01764705882351</v>
      </c>
      <c r="C28" s="20"/>
      <c r="D28" s="1" t="s">
        <v>5</v>
      </c>
      <c r="E28" s="22"/>
      <c r="F28" s="22"/>
    </row>
    <row r="29" spans="1:6" x14ac:dyDescent="0.25">
      <c r="A29" s="7">
        <v>43271</v>
      </c>
      <c r="B29" s="20">
        <v>736.30588235294113</v>
      </c>
      <c r="C29" s="20"/>
      <c r="D29" s="1" t="s">
        <v>5</v>
      </c>
      <c r="E29" s="22"/>
      <c r="F29" s="22"/>
    </row>
    <row r="30" spans="1:6" x14ac:dyDescent="0.25">
      <c r="A30" s="7">
        <v>43272</v>
      </c>
      <c r="B30" s="20">
        <v>737.03280000000007</v>
      </c>
      <c r="C30" s="20"/>
      <c r="D30" s="1" t="s">
        <v>5</v>
      </c>
      <c r="E30" s="22"/>
      <c r="F30" s="22"/>
    </row>
    <row r="31" spans="1:6" x14ac:dyDescent="0.25">
      <c r="A31" s="7">
        <v>43273</v>
      </c>
      <c r="B31" s="20">
        <v>629.14319999999987</v>
      </c>
      <c r="C31" s="20"/>
      <c r="D31" s="1" t="s">
        <v>5</v>
      </c>
      <c r="E31" s="22"/>
      <c r="F31" s="22"/>
    </row>
    <row r="32" spans="1:6" x14ac:dyDescent="0.25">
      <c r="A32" s="7">
        <v>43274</v>
      </c>
      <c r="B32" s="20">
        <v>732.56399999999996</v>
      </c>
      <c r="C32" s="20"/>
      <c r="D32" s="1" t="s">
        <v>5</v>
      </c>
      <c r="E32" s="22"/>
      <c r="F32" s="22"/>
    </row>
    <row r="33" spans="1:5" x14ac:dyDescent="0.25">
      <c r="A33" s="7">
        <v>43275</v>
      </c>
      <c r="B33" s="20">
        <v>601.3728000000001</v>
      </c>
      <c r="C33" s="20"/>
      <c r="D33" s="1" t="s">
        <v>5</v>
      </c>
      <c r="E33" s="22"/>
    </row>
    <row r="34" spans="1:5" x14ac:dyDescent="0.25">
      <c r="A34" s="7">
        <v>43276</v>
      </c>
      <c r="B34" s="20">
        <v>763.20719999999983</v>
      </c>
      <c r="C34" s="20"/>
      <c r="D34" s="1" t="s">
        <v>5</v>
      </c>
      <c r="E34" s="22"/>
    </row>
    <row r="35" spans="1:5" x14ac:dyDescent="0.25">
      <c r="A35" s="7">
        <v>43277</v>
      </c>
      <c r="B35" s="20">
        <v>660.42479999999989</v>
      </c>
      <c r="C35" s="20"/>
      <c r="D35" s="1" t="s">
        <v>5</v>
      </c>
      <c r="E35" s="22"/>
    </row>
    <row r="36" spans="1:5" x14ac:dyDescent="0.25">
      <c r="A36" s="7">
        <v>43278</v>
      </c>
      <c r="B36" s="20">
        <v>717.5616</v>
      </c>
      <c r="C36" s="20"/>
      <c r="D36" s="1" t="s">
        <v>5</v>
      </c>
      <c r="E36" s="22"/>
    </row>
    <row r="37" spans="1:5" x14ac:dyDescent="0.25">
      <c r="A37" s="7">
        <v>43279</v>
      </c>
      <c r="B37" s="20">
        <v>740.22480000000007</v>
      </c>
      <c r="C37" s="20"/>
      <c r="D37" s="1" t="s">
        <v>5</v>
      </c>
      <c r="E37" s="22"/>
    </row>
    <row r="38" spans="1:5" x14ac:dyDescent="0.25">
      <c r="A38" s="7">
        <v>43280</v>
      </c>
      <c r="B38" s="20">
        <v>770.54880000000003</v>
      </c>
      <c r="C38" s="20"/>
      <c r="D38" s="1" t="s">
        <v>5</v>
      </c>
      <c r="E38" s="22"/>
    </row>
    <row r="39" spans="1:5" x14ac:dyDescent="0.25">
      <c r="A39" s="7">
        <v>43281</v>
      </c>
      <c r="B39" s="20">
        <v>761.61119999999983</v>
      </c>
      <c r="C39" s="20"/>
      <c r="D39" s="1" t="s">
        <v>5</v>
      </c>
      <c r="E39" s="22"/>
    </row>
    <row r="41" spans="1:5" x14ac:dyDescent="0.25">
      <c r="A41" s="8" t="s">
        <v>22</v>
      </c>
      <c r="B41" s="10">
        <f>MAX(B10:B39)</f>
        <v>780.11764705882354</v>
      </c>
    </row>
    <row r="42" spans="1:5" x14ac:dyDescent="0.25">
      <c r="A42" s="9" t="s">
        <v>23</v>
      </c>
      <c r="B42" s="11">
        <f>MIN(B10:B39)</f>
        <v>340.99411764705889</v>
      </c>
    </row>
    <row r="43" spans="1:5" x14ac:dyDescent="0.25">
      <c r="A43" s="8" t="s">
        <v>24</v>
      </c>
      <c r="B43" s="10">
        <f>AVERAGE(B10:B39)</f>
        <v>660.05558901960796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H22" sqref="H22"/>
    </sheetView>
  </sheetViews>
  <sheetFormatPr defaultRowHeight="15" x14ac:dyDescent="0.25"/>
  <cols>
    <col min="1" max="1" width="16.42578125" bestFit="1" customWidth="1"/>
    <col min="2" max="2" width="12.42578125" bestFit="1" customWidth="1"/>
    <col min="3" max="3" width="14.85546875" customWidth="1"/>
    <col min="4" max="4" width="13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25</v>
      </c>
    </row>
    <row r="2" spans="1:5" x14ac:dyDescent="0.25">
      <c r="A2" s="1" t="s">
        <v>20</v>
      </c>
      <c r="B2" s="1" t="s">
        <v>5</v>
      </c>
      <c r="C2" s="1" t="s">
        <v>5</v>
      </c>
      <c r="D2" s="1" t="s">
        <v>5</v>
      </c>
      <c r="E2" s="1"/>
    </row>
    <row r="3" spans="1:5" x14ac:dyDescent="0.25">
      <c r="A3" s="1" t="s">
        <v>6</v>
      </c>
      <c r="B3" s="1" t="s">
        <v>5</v>
      </c>
      <c r="C3" s="1" t="s">
        <v>5</v>
      </c>
      <c r="D3" s="1" t="s">
        <v>5</v>
      </c>
      <c r="E3" s="1"/>
    </row>
    <row r="4" spans="1:5" x14ac:dyDescent="0.25">
      <c r="A4" s="1" t="s">
        <v>7</v>
      </c>
      <c r="B4" s="1" t="s">
        <v>8</v>
      </c>
      <c r="C4" s="1" t="s">
        <v>5</v>
      </c>
      <c r="D4" s="1" t="s">
        <v>5</v>
      </c>
      <c r="E4" s="1"/>
    </row>
    <row r="5" spans="1:5" x14ac:dyDescent="0.25">
      <c r="A5" s="1" t="s">
        <v>10</v>
      </c>
      <c r="B5" s="1" t="s">
        <v>11</v>
      </c>
      <c r="C5" s="1" t="s">
        <v>12</v>
      </c>
      <c r="D5" s="20">
        <f>SUM('01_2018:06_2018'!D4)</f>
        <v>113066.96434483823</v>
      </c>
      <c r="E5" s="1" t="s">
        <v>26</v>
      </c>
    </row>
    <row r="6" spans="1:5" x14ac:dyDescent="0.25">
      <c r="A6" s="1" t="s">
        <v>13</v>
      </c>
      <c r="B6" s="1" t="s">
        <v>21</v>
      </c>
      <c r="C6" s="1" t="s">
        <v>5</v>
      </c>
      <c r="D6" s="1" t="s">
        <v>5</v>
      </c>
      <c r="E6" s="1"/>
    </row>
    <row r="7" spans="1:5" x14ac:dyDescent="0.25">
      <c r="A7" s="1" t="s">
        <v>5</v>
      </c>
      <c r="B7" s="1" t="s">
        <v>5</v>
      </c>
      <c r="C7" s="1" t="s">
        <v>5</v>
      </c>
      <c r="D7" s="1" t="s">
        <v>5</v>
      </c>
      <c r="E7" s="1"/>
    </row>
    <row r="8" spans="1:5" x14ac:dyDescent="0.25">
      <c r="A8" s="1" t="s">
        <v>15</v>
      </c>
      <c r="B8" s="1" t="s">
        <v>5</v>
      </c>
      <c r="C8" s="1" t="s">
        <v>5</v>
      </c>
      <c r="D8" s="1" t="s">
        <v>5</v>
      </c>
      <c r="E8" s="1"/>
    </row>
    <row r="9" spans="1:5" x14ac:dyDescent="0.25">
      <c r="A9" s="1" t="s">
        <v>16</v>
      </c>
      <c r="B9" s="1" t="s">
        <v>17</v>
      </c>
      <c r="C9" s="1" t="s">
        <v>5</v>
      </c>
      <c r="D9" s="1" t="s">
        <v>5</v>
      </c>
      <c r="E9" s="1"/>
    </row>
    <row r="10" spans="1:5" x14ac:dyDescent="0.25">
      <c r="A10" s="23">
        <v>42736</v>
      </c>
      <c r="B10" s="20">
        <f>'01_2018'!D4</f>
        <v>19337.340310858715</v>
      </c>
      <c r="C10" s="1" t="s">
        <v>5</v>
      </c>
      <c r="D10" s="1" t="s">
        <v>5</v>
      </c>
      <c r="E10" s="1"/>
    </row>
    <row r="11" spans="1:5" x14ac:dyDescent="0.25">
      <c r="A11" s="23">
        <v>42767</v>
      </c>
      <c r="B11" s="20">
        <f>'02_2018'!D4</f>
        <v>15689.121889781836</v>
      </c>
      <c r="C11" s="1" t="s">
        <v>5</v>
      </c>
      <c r="D11" s="1" t="s">
        <v>5</v>
      </c>
      <c r="E11" s="1"/>
    </row>
    <row r="12" spans="1:5" x14ac:dyDescent="0.25">
      <c r="A12" s="23">
        <v>42795</v>
      </c>
      <c r="B12" s="20">
        <f>'03_2018'!D4</f>
        <v>18764.176470588234</v>
      </c>
      <c r="C12" s="1" t="s">
        <v>5</v>
      </c>
      <c r="D12" s="1" t="s">
        <v>5</v>
      </c>
      <c r="E12" s="1"/>
    </row>
    <row r="13" spans="1:5" x14ac:dyDescent="0.25">
      <c r="A13" s="23">
        <v>42826</v>
      </c>
      <c r="B13" s="20">
        <f>'04_2018'!D4</f>
        <v>19030.735294117643</v>
      </c>
      <c r="C13" s="1" t="s">
        <v>5</v>
      </c>
      <c r="D13" s="1" t="s">
        <v>5</v>
      </c>
      <c r="E13" s="1"/>
    </row>
    <row r="14" spans="1:5" x14ac:dyDescent="0.25">
      <c r="A14" s="23">
        <v>42856</v>
      </c>
      <c r="B14" s="20">
        <f>'05_2018'!D4</f>
        <v>20443.922708903563</v>
      </c>
      <c r="C14" s="1" t="s">
        <v>5</v>
      </c>
      <c r="D14" s="1" t="s">
        <v>5</v>
      </c>
      <c r="E14" s="1"/>
    </row>
    <row r="15" spans="1:5" x14ac:dyDescent="0.25">
      <c r="A15" s="23">
        <v>42887</v>
      </c>
      <c r="B15" s="20">
        <f>'06_2018'!D4</f>
        <v>19801.667670588238</v>
      </c>
      <c r="C15" s="1" t="s">
        <v>5</v>
      </c>
      <c r="D15" s="1" t="s">
        <v>5</v>
      </c>
      <c r="E15" s="1"/>
    </row>
    <row r="16" spans="1:5" x14ac:dyDescent="0.25">
      <c r="A16" s="23">
        <v>42917</v>
      </c>
      <c r="B16" s="20"/>
      <c r="C16" s="1" t="s">
        <v>5</v>
      </c>
      <c r="D16" s="1" t="s">
        <v>5</v>
      </c>
      <c r="E16" s="1"/>
    </row>
    <row r="17" spans="1:14" x14ac:dyDescent="0.25">
      <c r="B17" s="20"/>
    </row>
    <row r="18" spans="1:14" x14ac:dyDescent="0.25">
      <c r="A18" s="2" t="s">
        <v>34</v>
      </c>
      <c r="B18" s="5">
        <f>MAX(B10:B16)</f>
        <v>20443.922708903563</v>
      </c>
      <c r="C18" s="24" t="s">
        <v>26</v>
      </c>
      <c r="D18" s="1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x14ac:dyDescent="0.25">
      <c r="A19" s="2" t="s">
        <v>35</v>
      </c>
      <c r="B19" s="5">
        <f>MIN(B10:B16)</f>
        <v>15689.121889781836</v>
      </c>
      <c r="C19" s="24" t="s">
        <v>26</v>
      </c>
      <c r="D19" s="1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x14ac:dyDescent="0.25">
      <c r="A20" s="2" t="s">
        <v>36</v>
      </c>
      <c r="B20" s="5">
        <f>AVERAGE(B10:B16)</f>
        <v>18844.494057473039</v>
      </c>
      <c r="C20" s="24" t="s">
        <v>26</v>
      </c>
      <c r="D20" s="1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x14ac:dyDescent="0.25">
      <c r="A21" s="22"/>
      <c r="B21" s="20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16.5" customHeight="1" x14ac:dyDescent="0.25">
      <c r="A22" s="2" t="s">
        <v>27</v>
      </c>
      <c r="B22" s="26">
        <f>MAX('01_2018'!B42,'02_2018'!B40,'03_2018'!B42,'04_2018'!B41,'05_2018'!B42,'06_2018'!B41)</f>
        <v>828.17647058823525</v>
      </c>
      <c r="C22" s="24" t="s">
        <v>26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15.75" customHeight="1" x14ac:dyDescent="0.25">
      <c r="A23" s="2" t="s">
        <v>28</v>
      </c>
      <c r="B23" s="26">
        <f>MIN('01_2018'!B43,'02_2018'!B41,'03_2018'!B43,'04_2018'!B42,'05_2018'!B43,'06_2018'!B42)</f>
        <v>188.75306680061598</v>
      </c>
      <c r="C23" s="24" t="s">
        <v>26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x14ac:dyDescent="0.25">
      <c r="A24" s="2" t="s">
        <v>29</v>
      </c>
      <c r="B24" s="26">
        <f>AVERAGE('01_2018'!B44,'02_2018'!B42,'03_2018'!B44,'04_2018'!B43,'05_2018'!B44,'06_2018'!B43)</f>
        <v>623.88362968994011</v>
      </c>
      <c r="C24" s="24" t="s">
        <v>26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25">
      <c r="A26" s="25"/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g E A A B Q S w M E F A A C A A g A G X n x T E X x t Y 6 m A A A A + A A A A B I A H A B D b 2 5 m a W c v U G F j a 2 F n Z S 5 4 b W w g o h g A K K A U A A A A A A A A A A A A A A A A A A A A A A A A A A A A h Y / N C o J A G E V f R W b v / I l Q 8 j l C b R O i I N o O 0 6 R D O o q O j e / W o k f q F R L K a t f y H s 7 i 3 M f t D t l Y V 8 F V d 7 1 p b I o Y p i j Q V j U n Y 4 s U D e 4 c L l A m Y C v V R R Y 6 m G T b J 2 N / S l H p X J s Q 4 r 3 H P s J N V x B O K S P H f L N X p a 4 l + s j m v x w a 2 z t p l U Y C D q 8 Y w X G 8 x D G L Y s w 4 A z J j y I 3 9 K n w q x h T I D 4 T 1 U L m h 0 6 J 1 4 W o H Z J 5 A 3 i / E E 1 B L A w Q U A A I A C A A Z e f F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X n x T O S Z b c d w A Q A A a g w A A B M A H A B G b 3 J t d W x h c y 9 T Z W N 0 a W 9 u M S 5 t I K I Y A C i g F A A A A A A A A A A A A A A A A A A A A A A A A A A A A O 2 W Q W v C M B T H 7 0 K / Q 4 i X F k q x z o 0 x 6 U H q P A g K m / U w 1 i G x P r U s T U q S y o r s 0 + y w D + I X W 7 Q b Y 9 C w a w / t J e H / y s s v 7 0 e h E h K V c o Y W 1 e o P r Y 7 V k X s i Y I O 6 e L k F I c l q S t i q 3 / N v 7 R l n a k / L 1 S P k X C g H o w B R U F Y H 6 W e i a 6 C D U B 6 8 M U + K D J i y J y k F L z x X m J I 2 D u / i p d Q t 4 z l X 8 R j k q + K 5 T l J G 0 I J T I r 7 3 1 b F o B 4 K c P k 8 f H O l e k l B 0 Z o j / Y f I S e c C O + z w G m m a p A h H g I X Z R y G m R M R k M X H T P E r 5 J 2 S 6 4 u e 7 1 f B c 9 F F z B Q p U U g t + t N + c M X h y 3 u l s X R 2 n O 0 Y j q f m T D z / e O y F q / F Q n C 5 J a L r O o f l T l I + z I J 9 3 j E V e j r 4 5 U u I A V v 6 t 1 F P 3 n f k F 8 Z 8 s G f / N 2 x O i m r x 6 u V O I F 1 4 y S a m G o k u q 1 E P b A Z E Y 2 T a G J q J R o k j v L m S T Q x t R K N X 2 L Z O I k m p l a i Q e K 0 a O C P j Y G p l W i Q e B n W E x D R D H 8 1 O K 0 6 r e 4 L U E s B A i 0 A F A A C A A g A G X n x T E X x t Y 6 m A A A A + A A A A B I A A A A A A A A A A A A A A A A A A A A A A E N v b m Z p Z y 9 Q Y W N r Y W d l L n h t b F B L A Q I t A B Q A A g A I A B l 5 8 U w P y u m r p A A A A O k A A A A T A A A A A A A A A A A A A A A A A P I A A A B b Q 2 9 u d G V u d F 9 U e X B l c 1 0 u e G 1 s U E s B A i 0 A F A A C A A g A G X n x T O S Z b c d w A Q A A a g w A A B M A A A A A A A A A A A A A A A A A 4 w E A A E Z v c m 1 1 b G F z L 1 N l Y 3 R p b 2 4 x L m 1 Q S w U G A A A A A A M A A w D C A A A A o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k A A A A A A A A A I Q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W Z l c n N h X 0 p h b l 8 y M D E 4 K E 1 v b n R o b H l f U m V w b 3 J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V m Z X J z Y V 9 K Y W 5 f M j A x O F 9 N b 2 5 0 a G x 5 X 1 J l c G 9 y d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N y 0 x N 1 Q x M D o 0 M j o w O S 4 0 N T g z O D M 1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Z m V y c 2 F f S m F u X z I w M T g o T W 9 u d G h s e V 9 S Z X B v c n Q p L 1 R p c G 8 g Q W x 0 Z X J h Z G 8 u e 0 N v b H V t b j E s M H 0 m c X V v d D s s J n F 1 b 3 Q 7 U 2 V j d G l v b j E v V W Z l c n N h X 0 p h b l 8 y M D E 4 K E 1 v b n R o b H l f U m V w b 3 J 0 K S 9 U a X B v I E F s d G V y Y W R v L n t D b 2 x 1 b W 4 y L D F 9 J n F 1 b 3 Q 7 L C Z x d W 9 0 O 1 N l Y 3 R p b 2 4 x L 1 V m Z X J z Y V 9 K Y W 5 f M j A x O C h N b 2 5 0 a G x 5 X 1 J l c G 9 y d C k v V G l w b y B B b H R l c m F k b y 5 7 Q 2 9 s d W 1 u M y w y f S Z x d W 9 0 O y w m c X V v d D t T Z W N 0 a W 9 u M S 9 V Z m V y c 2 F f S m F u X z I w M T g o T W 9 u d G h s e V 9 S Z X B v c n Q p L 1 R p c G 8 g Q W x 0 Z X J h Z G 8 u e 0 N v b H V t b j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W Z l c n N h X 0 p h b l 8 y M D E 4 K E 1 v b n R o b H l f U m V w b 3 J 0 K S 9 U a X B v I E F s d G V y Y W R v L n t D b 2 x 1 b W 4 x L D B 9 J n F 1 b 3 Q 7 L C Z x d W 9 0 O 1 N l Y 3 R p b 2 4 x L 1 V m Z X J z Y V 9 K Y W 5 f M j A x O C h N b 2 5 0 a G x 5 X 1 J l c G 9 y d C k v V G l w b y B B b H R l c m F k b y 5 7 Q 2 9 s d W 1 u M i w x f S Z x d W 9 0 O y w m c X V v d D t T Z W N 0 a W 9 u M S 9 V Z m V y c 2 F f S m F u X z I w M T g o T W 9 u d G h s e V 9 S Z X B v c n Q p L 1 R p c G 8 g Q W x 0 Z X J h Z G 8 u e 0 N v b H V t b j M s M n 0 m c X V v d D s s J n F 1 b 3 Q 7 U 2 V j d G l v b j E v V W Z l c n N h X 0 p h b l 8 y M D E 4 K E 1 v b n R o b H l f U m V w b 3 J 0 K S 9 U a X B v I E F s d G V y Y W R v L n t D b 2 x 1 b W 4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Z m V y c 2 F f S m F u X z I w M T g o T W 9 u d G h s e V 9 S Z X B v c n Q p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Z l c n N h X 0 p h b l 8 y M D E 4 K E 1 v b n R o b H l f U m V w b 3 J 0 K S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V y c 2 F f R m V i X z I w M T g o T W 9 u d G h s e V 9 S Z X B v c n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W Z l c n N h X 0 Z l Y l 8 y M D E 4 X 0 1 v b n R o b H l f U m V w b 3 J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3 L T E 3 V D E w O j Q y O j M 4 L j A 3 M T c 1 M j h a I i A v P j x F b n R y e S B U e X B l P S J G a W x s Q 2 9 s d W 1 u V H l w Z X M i I F Z h b H V l P S J z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m Z X J z Y V 9 G Z W J f M j A x O C h N b 2 5 0 a G x 5 X 1 J l c G 9 y d C k v V G l w b y B B b H R l c m F k b y 5 7 Q 2 9 s d W 1 u M S w w f S Z x d W 9 0 O y w m c X V v d D t T Z W N 0 a W 9 u M S 9 V Z m V y c 2 F f R m V i X z I w M T g o T W 9 u d G h s e V 9 S Z X B v c n Q p L 1 R p c G 8 g Q W x 0 Z X J h Z G 8 u e 0 N v b H V t b j I s M X 0 m c X V v d D s s J n F 1 b 3 Q 7 U 2 V j d G l v b j E v V W Z l c n N h X 0 Z l Y l 8 y M D E 4 K E 1 v b n R o b H l f U m V w b 3 J 0 K S 9 U a X B v I E F s d G V y Y W R v L n t D b 2 x 1 b W 4 z L D J 9 J n F 1 b 3 Q 7 L C Z x d W 9 0 O 1 N l Y 3 R p b 2 4 x L 1 V m Z X J z Y V 9 G Z W J f M j A x O C h N b 2 5 0 a G x 5 X 1 J l c G 9 y d C k v V G l w b y B B b H R l c m F k b y 5 7 Q 2 9 s d W 1 u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V Z m V y c 2 F f R m V i X z I w M T g o T W 9 u d G h s e V 9 S Z X B v c n Q p L 1 R p c G 8 g Q W x 0 Z X J h Z G 8 u e 0 N v b H V t b j E s M H 0 m c X V v d D s s J n F 1 b 3 Q 7 U 2 V j d G l v b j E v V W Z l c n N h X 0 Z l Y l 8 y M D E 4 K E 1 v b n R o b H l f U m V w b 3 J 0 K S 9 U a X B v I E F s d G V y Y W R v L n t D b 2 x 1 b W 4 y L D F 9 J n F 1 b 3 Q 7 L C Z x d W 9 0 O 1 N l Y 3 R p b 2 4 x L 1 V m Z X J z Y V 9 G Z W J f M j A x O C h N b 2 5 0 a G x 5 X 1 J l c G 9 y d C k v V G l w b y B B b H R l c m F k b y 5 7 Q 2 9 s d W 1 u M y w y f S Z x d W 9 0 O y w m c X V v d D t T Z W N 0 a W 9 u M S 9 V Z m V y c 2 F f R m V i X z I w M T g o T W 9 u d G h s e V 9 S Z X B v c n Q p L 1 R p c G 8 g Q W x 0 Z X J h Z G 8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m Z X J z Y V 9 G Z W J f M j A x O C h N b 2 5 0 a G x 5 X 1 J l c G 9 y d C k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V y c 2 F f R m V i X z I w M T g o T W 9 u d G h s e V 9 S Z X B v c n Q p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m Z X J z Y V 9 N Y X J f M j A x O C h N b 2 5 0 a G x 5 X 1 J l c G 9 y d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V Z m V y c 2 F f T W F y X z I w M T h f T W 9 u d G h s e V 9 S Z X B v c n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D c t M T d U M T A 6 N D M 6 N T I u N z U 0 N z M 0 M F o i I C 8 + P E V u d H J 5 I F R 5 c G U 9 I k Z p b G x D b 2 x 1 b W 5 U e X B l c y I g V m F s d W U 9 I n N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W Z l c n N h X 0 1 h c l 8 y M D E 4 K E 1 v b n R o b H l f U m V w b 3 J 0 K S 9 U a X B v I E F s d G V y Y W R v L n t D b 2 x 1 b W 4 x L D B 9 J n F 1 b 3 Q 7 L C Z x d W 9 0 O 1 N l Y 3 R p b 2 4 x L 1 V m Z X J z Y V 9 N Y X J f M j A x O C h N b 2 5 0 a G x 5 X 1 J l c G 9 y d C k v V G l w b y B B b H R l c m F k b y 5 7 Q 2 9 s d W 1 u M i w x f S Z x d W 9 0 O y w m c X V v d D t T Z W N 0 a W 9 u M S 9 V Z m V y c 2 F f T W F y X z I w M T g o T W 9 u d G h s e V 9 S Z X B v c n Q p L 1 R p c G 8 g Q W x 0 Z X J h Z G 8 u e 0 N v b H V t b j M s M n 0 m c X V v d D s s J n F 1 b 3 Q 7 U 2 V j d G l v b j E v V W Z l c n N h X 0 1 h c l 8 y M D E 4 K E 1 v b n R o b H l f U m V w b 3 J 0 K S 9 U a X B v I E F s d G V y Y W R v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V m Z X J z Y V 9 N Y X J f M j A x O C h N b 2 5 0 a G x 5 X 1 J l c G 9 y d C k v V G l w b y B B b H R l c m F k b y 5 7 Q 2 9 s d W 1 u M S w w f S Z x d W 9 0 O y w m c X V v d D t T Z W N 0 a W 9 u M S 9 V Z m V y c 2 F f T W F y X z I w M T g o T W 9 u d G h s e V 9 S Z X B v c n Q p L 1 R p c G 8 g Q W x 0 Z X J h Z G 8 u e 0 N v b H V t b j I s M X 0 m c X V v d D s s J n F 1 b 3 Q 7 U 2 V j d G l v b j E v V W Z l c n N h X 0 1 h c l 8 y M D E 4 K E 1 v b n R o b H l f U m V w b 3 J 0 K S 9 U a X B v I E F s d G V y Y W R v L n t D b 2 x 1 b W 4 z L D J 9 J n F 1 b 3 Q 7 L C Z x d W 9 0 O 1 N l Y 3 R p b 2 4 x L 1 V m Z X J z Y V 9 N Y X J f M j A x O C h N b 2 5 0 a G x 5 X 1 J l c G 9 y d C k v V G l w b y B B b H R l c m F k b y 5 7 Q 2 9 s d W 1 u N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W Z l c n N h X 0 1 h c l 8 y M D E 4 K E 1 v b n R o b H l f U m V w b 3 J 0 K S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m Z X J z Y V 9 N Y X J f M j A x O C h N b 2 5 0 a G x 5 X 1 J l c G 9 y d C k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Z l c n N h X 0 F w c l 8 y M D E 4 K E 1 v b n R o b H l f U m V w b 3 J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V m Z X J z Y V 9 B c H J f M j A x O F 9 N b 2 5 0 a G x 5 X 1 J l c G 9 y d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N y 0 x N 1 Q x M D o 0 N D o z M C 4 4 M D Q y O D g 3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Z m V y c 2 F f Q X B y X z I w M T g o T W 9 u d G h s e V 9 S Z X B v c n Q p L 1 R p c G 8 g Q W x 0 Z X J h Z G 8 u e 0 N v b H V t b j E s M H 0 m c X V v d D s s J n F 1 b 3 Q 7 U 2 V j d G l v b j E v V W Z l c n N h X 0 F w c l 8 y M D E 4 K E 1 v b n R o b H l f U m V w b 3 J 0 K S 9 U a X B v I E F s d G V y Y W R v L n t D b 2 x 1 b W 4 y L D F 9 J n F 1 b 3 Q 7 L C Z x d W 9 0 O 1 N l Y 3 R p b 2 4 x L 1 V m Z X J z Y V 9 B c H J f M j A x O C h N b 2 5 0 a G x 5 X 1 J l c G 9 y d C k v V G l w b y B B b H R l c m F k b y 5 7 Q 2 9 s d W 1 u M y w y f S Z x d W 9 0 O y w m c X V v d D t T Z W N 0 a W 9 u M S 9 V Z m V y c 2 F f Q X B y X z I w M T g o T W 9 u d G h s e V 9 S Z X B v c n Q p L 1 R p c G 8 g Q W x 0 Z X J h Z G 8 u e 0 N v b H V t b j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W Z l c n N h X 0 F w c l 8 y M D E 4 K E 1 v b n R o b H l f U m V w b 3 J 0 K S 9 U a X B v I E F s d G V y Y W R v L n t D b 2 x 1 b W 4 x L D B 9 J n F 1 b 3 Q 7 L C Z x d W 9 0 O 1 N l Y 3 R p b 2 4 x L 1 V m Z X J z Y V 9 B c H J f M j A x O C h N b 2 5 0 a G x 5 X 1 J l c G 9 y d C k v V G l w b y B B b H R l c m F k b y 5 7 Q 2 9 s d W 1 u M i w x f S Z x d W 9 0 O y w m c X V v d D t T Z W N 0 a W 9 u M S 9 V Z m V y c 2 F f Q X B y X z I w M T g o T W 9 u d G h s e V 9 S Z X B v c n Q p L 1 R p c G 8 g Q W x 0 Z X J h Z G 8 u e 0 N v b H V t b j M s M n 0 m c X V v d D s s J n F 1 b 3 Q 7 U 2 V j d G l v b j E v V W Z l c n N h X 0 F w c l 8 y M D E 4 K E 1 v b n R o b H l f U m V w b 3 J 0 K S 9 U a X B v I E F s d G V y Y W R v L n t D b 2 x 1 b W 4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Z m V y c 2 F f Q X B y X z I w M T g o T W 9 u d G h s e V 9 S Z X B v c n Q p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Z l c n N h X 0 F w c l 8 y M D E 4 K E 1 v b n R o b H l f U m V w b 3 J 0 K S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V y c 2 F f T W F 5 X z I w M T g o T W 9 u d G h s e V 9 S Z X B v c n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W Z l c n N h X 0 1 h e V 8 y M D E 4 X 0 1 v b n R o b H l f U m V w b 3 J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3 L T E 3 V D E w O j Q 1 O j E x L j E 1 O D Q y N D F a I i A v P j x F b n R y e S B U e X B l P S J G a W x s Q 2 9 s d W 1 u V H l w Z X M i I F Z h b H V l P S J z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m Z X J z Y V 9 N Y X l f M j A x O C h N b 2 5 0 a G x 5 X 1 J l c G 9 y d C k v V G l w b y B B b H R l c m F k b y 5 7 Q 2 9 s d W 1 u M S w w f S Z x d W 9 0 O y w m c X V v d D t T Z W N 0 a W 9 u M S 9 V Z m V y c 2 F f T W F 5 X z I w M T g o T W 9 u d G h s e V 9 S Z X B v c n Q p L 1 R p c G 8 g Q W x 0 Z X J h Z G 8 u e 0 N v b H V t b j I s M X 0 m c X V v d D s s J n F 1 b 3 Q 7 U 2 V j d G l v b j E v V W Z l c n N h X 0 1 h e V 8 y M D E 4 K E 1 v b n R o b H l f U m V w b 3 J 0 K S 9 U a X B v I E F s d G V y Y W R v L n t D b 2 x 1 b W 4 z L D J 9 J n F 1 b 3 Q 7 L C Z x d W 9 0 O 1 N l Y 3 R p b 2 4 x L 1 V m Z X J z Y V 9 N Y X l f M j A x O C h N b 2 5 0 a G x 5 X 1 J l c G 9 y d C k v V G l w b y B B b H R l c m F k b y 5 7 Q 2 9 s d W 1 u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V Z m V y c 2 F f T W F 5 X z I w M T g o T W 9 u d G h s e V 9 S Z X B v c n Q p L 1 R p c G 8 g Q W x 0 Z X J h Z G 8 u e 0 N v b H V t b j E s M H 0 m c X V v d D s s J n F 1 b 3 Q 7 U 2 V j d G l v b j E v V W Z l c n N h X 0 1 h e V 8 y M D E 4 K E 1 v b n R o b H l f U m V w b 3 J 0 K S 9 U a X B v I E F s d G V y Y W R v L n t D b 2 x 1 b W 4 y L D F 9 J n F 1 b 3 Q 7 L C Z x d W 9 0 O 1 N l Y 3 R p b 2 4 x L 1 V m Z X J z Y V 9 N Y X l f M j A x O C h N b 2 5 0 a G x 5 X 1 J l c G 9 y d C k v V G l w b y B B b H R l c m F k b y 5 7 Q 2 9 s d W 1 u M y w y f S Z x d W 9 0 O y w m c X V v d D t T Z W N 0 a W 9 u M S 9 V Z m V y c 2 F f T W F 5 X z I w M T g o T W 9 u d G h s e V 9 S Z X B v c n Q p L 1 R p c G 8 g Q W x 0 Z X J h Z G 8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m Z X J z Y V 9 N Y X l f M j A x O C h N b 2 5 0 a G x 5 X 1 J l c G 9 y d C k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V y c 2 F f T W F 5 X z I w M T g o T W 9 u d G h s e V 9 S Z X B v c n Q p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m Z X J z Y V 9 K d W 5 f M j A x O C h N b 2 5 0 a G x 5 X 1 J l c G 9 y d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V Z m V y c 2 F f S n V u X z I w M T h f T W 9 u d G h s e V 9 S Z X B v c n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D c t M T d U M T A 6 N D U 6 N D U u N z U w M T A 5 M F o i I C 8 + P E V u d H J 5 I F R 5 c G U 9 I k Z p b G x D b 2 x 1 b W 5 U e X B l c y I g V m F s d W U 9 I n N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W Z l c n N h X 0 p 1 b l 8 y M D E 4 K E 1 v b n R o b H l f U m V w b 3 J 0 K S 9 U a X B v I E F s d G V y Y W R v L n t D b 2 x 1 b W 4 x L D B 9 J n F 1 b 3 Q 7 L C Z x d W 9 0 O 1 N l Y 3 R p b 2 4 x L 1 V m Z X J z Y V 9 K d W 5 f M j A x O C h N b 2 5 0 a G x 5 X 1 J l c G 9 y d C k v V G l w b y B B b H R l c m F k b y 5 7 Q 2 9 s d W 1 u M i w x f S Z x d W 9 0 O y w m c X V v d D t T Z W N 0 a W 9 u M S 9 V Z m V y c 2 F f S n V u X z I w M T g o T W 9 u d G h s e V 9 S Z X B v c n Q p L 1 R p c G 8 g Q W x 0 Z X J h Z G 8 u e 0 N v b H V t b j M s M n 0 m c X V v d D s s J n F 1 b 3 Q 7 U 2 V j d G l v b j E v V W Z l c n N h X 0 p 1 b l 8 y M D E 4 K E 1 v b n R o b H l f U m V w b 3 J 0 K S 9 U a X B v I E F s d G V y Y W R v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V m Z X J z Y V 9 K d W 5 f M j A x O C h N b 2 5 0 a G x 5 X 1 J l c G 9 y d C k v V G l w b y B B b H R l c m F k b y 5 7 Q 2 9 s d W 1 u M S w w f S Z x d W 9 0 O y w m c X V v d D t T Z W N 0 a W 9 u M S 9 V Z m V y c 2 F f S n V u X z I w M T g o T W 9 u d G h s e V 9 S Z X B v c n Q p L 1 R p c G 8 g Q W x 0 Z X J h Z G 8 u e 0 N v b H V t b j I s M X 0 m c X V v d D s s J n F 1 b 3 Q 7 U 2 V j d G l v b j E v V W Z l c n N h X 0 p 1 b l 8 y M D E 4 K E 1 v b n R o b H l f U m V w b 3 J 0 K S 9 U a X B v I E F s d G V y Y W R v L n t D b 2 x 1 b W 4 z L D J 9 J n F 1 b 3 Q 7 L C Z x d W 9 0 O 1 N l Y 3 R p b 2 4 x L 1 V m Z X J z Y V 9 K d W 5 f M j A x O C h N b 2 5 0 a G x 5 X 1 J l c G 9 y d C k v V G l w b y B B b H R l c m F k b y 5 7 Q 2 9 s d W 1 u N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W Z l c n N h X 0 p 1 b l 8 y M D E 4 K E 1 v b n R o b H l f U m V w b 3 J 0 K S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m Z X J z Y V 9 K d W 5 f M j A x O C h N b 2 5 0 a G x 5 X 1 J l c G 9 y d C k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Z l c n N h X z I w M T g o W W V h c m x 5 X 1 J l c G 9 y d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V Z m V y c 2 F f M j A x O F 9 Z Z W F y b H l f U m V w b 3 J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3 L T E 3 V D E w O j Q 2 O j M 3 L j U 1 M D E 5 N D h a I i A v P j x F b n R y e S B U e X B l P S J G a W x s Q 2 9 s d W 1 u V H l w Z X M i I F Z h b H V l P S J z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m Z X J z Y V 8 y M D E 4 K F l l Y X J s e V 9 S Z X B v c n Q p L 1 R p c G 8 g Q W x 0 Z X J h Z G 8 u e 0 N v b H V t b j E s M H 0 m c X V v d D s s J n F 1 b 3 Q 7 U 2 V j d G l v b j E v V W Z l c n N h X z I w M T g o W W V h c m x 5 X 1 J l c G 9 y d C k v V G l w b y B B b H R l c m F k b y 5 7 Q 2 9 s d W 1 u M i w x f S Z x d W 9 0 O y w m c X V v d D t T Z W N 0 a W 9 u M S 9 V Z m V y c 2 F f M j A x O C h Z Z W F y b H l f U m V w b 3 J 0 K S 9 U a X B v I E F s d G V y Y W R v L n t D b 2 x 1 b W 4 z L D J 9 J n F 1 b 3 Q 7 L C Z x d W 9 0 O 1 N l Y 3 R p b 2 4 x L 1 V m Z X J z Y V 8 y M D E 4 K F l l Y X J s e V 9 S Z X B v c n Q p L 1 R p c G 8 g Q W x 0 Z X J h Z G 8 u e 0 N v b H V t b j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W Z l c n N h X z I w M T g o W W V h c m x 5 X 1 J l c G 9 y d C k v V G l w b y B B b H R l c m F k b y 5 7 Q 2 9 s d W 1 u M S w w f S Z x d W 9 0 O y w m c X V v d D t T Z W N 0 a W 9 u M S 9 V Z m V y c 2 F f M j A x O C h Z Z W F y b H l f U m V w b 3 J 0 K S 9 U a X B v I E F s d G V y Y W R v L n t D b 2 x 1 b W 4 y L D F 9 J n F 1 b 3 Q 7 L C Z x d W 9 0 O 1 N l Y 3 R p b 2 4 x L 1 V m Z X J z Y V 8 y M D E 4 K F l l Y X J s e V 9 S Z X B v c n Q p L 1 R p c G 8 g Q W x 0 Z X J h Z G 8 u e 0 N v b H V t b j M s M n 0 m c X V v d D s s J n F 1 b 3 Q 7 U 2 V j d G l v b j E v V W Z l c n N h X z I w M T g o W W V h c m x 5 X 1 J l c G 9 y d C k v V G l w b y B B b H R l c m F k b y 5 7 Q 2 9 s d W 1 u N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W Z l c n N h X z I w M T g o W W V h c m x 5 X 1 J l c G 9 y d C k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Z m V y c 2 F f M j A x O C h Z Z W F y b H l f U m V w b 3 J 0 K S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S M 0 A m B a d M k u Q Y W + H X w u T R g A A A A A C A A A A A A A Q Z g A A A A E A A C A A A A D Z 4 f l o e l t Z P M / C H 6 6 e s b 2 v C e m 4 w z G 8 B Z l 1 Q u p Q P T b R T w A A A A A O g A A A A A I A A C A A A A A O H 0 2 E k i p Y 3 6 m B p V 5 p H h c 0 S a F 9 v n o 0 R L e w q O z g y I d P s 1 A A A A A 4 V X S D v E h o 4 3 4 u H r h F q T e c O 3 R r u 0 S 6 3 F / D + h 1 q t h d F S p 3 I S 8 i u x G A N l E H 2 i 9 y R 0 H 6 l 2 Q i W 3 0 t t h T U u z r f F 5 v D e V N L e D m m K d P 6 b n + I + G / E h V E A A A A B d O 6 n d A K x q i Y m w l t E W e r + I j e v 8 9 u P D 4 2 S U G B G k N k y F U L s q C W n O Y 8 u w T S e u O 3 Y i J I 1 z B n / I n 5 K t o Q j 7 m y G m D / B n < / D a t a M a s h u p > 
</file>

<file path=customXml/itemProps1.xml><?xml version="1.0" encoding="utf-8"?>
<ds:datastoreItem xmlns:ds="http://schemas.openxmlformats.org/officeDocument/2006/customXml" ds:itemID="{DBB71080-10A2-47D6-9519-7BFE8DAC1B0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01_2018</vt:lpstr>
      <vt:lpstr>02_2018</vt:lpstr>
      <vt:lpstr>03_2018</vt:lpstr>
      <vt:lpstr>04_2018</vt:lpstr>
      <vt:lpstr>05_2018</vt:lpstr>
      <vt:lpstr>06_2018</vt:lpstr>
      <vt:lpstr>Anual_2018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</dc:creator>
  <cp:lastModifiedBy>Ufersa</cp:lastModifiedBy>
  <dcterms:created xsi:type="dcterms:W3CDTF">2018-07-17T10:38:37Z</dcterms:created>
  <dcterms:modified xsi:type="dcterms:W3CDTF">2018-07-30T11:59:06Z</dcterms:modified>
</cp:coreProperties>
</file>